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fundacaoibge-my.sharepoint.com/personal/marcio_minamiguchi_ibge_gov_br/Documents/"/>
    </mc:Choice>
  </mc:AlternateContent>
  <xr:revisionPtr revIDLastSave="278" documentId="11_62ECD359872D8CE59A02F73F400DD10865F2EB8E" xr6:coauthVersionLast="47" xr6:coauthVersionMax="47" xr10:uidLastSave="{3BD70257-B2F0-4509-B2E2-4D99DFDF956B}"/>
  <bookViews>
    <workbookView xWindow="-120" yWindow="-120" windowWidth="29040" windowHeight="15840" tabRatio="832" activeTab="6" xr2:uid="{00000000-000D-0000-FFFF-FFFF00000000}"/>
  </bookViews>
  <sheets>
    <sheet name="TABELA 1" sheetId="8" r:id="rId1"/>
    <sheet name="TABELA 2" sheetId="1" r:id="rId2"/>
    <sheet name="TABELA 3" sheetId="3" r:id="rId3"/>
    <sheet name="TABELA 4" sheetId="2" r:id="rId4"/>
    <sheet name="TABELA 5" sheetId="5" r:id="rId5"/>
    <sheet name="TABELA 6" sheetId="4" r:id="rId6"/>
    <sheet name="GRAFICO 1" sheetId="9" r:id="rId7"/>
  </sheets>
  <definedNames>
    <definedName name="_xlnm._FilterDatabase" localSheetId="0" hidden="1">'TABELA 1'!#REF!</definedName>
    <definedName name="_xlnm._FilterDatabase" localSheetId="4" hidden="1">'TABELA 5'!$F$1:$H$1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1" i="9" l="1"/>
  <c r="AD61" i="9"/>
  <c r="AC61" i="9"/>
  <c r="AB61" i="9"/>
  <c r="AA61" i="9"/>
  <c r="Z61" i="9"/>
  <c r="Y61" i="9"/>
  <c r="X61" i="9"/>
  <c r="AE60" i="9"/>
  <c r="AD60" i="9"/>
  <c r="AC60" i="9"/>
  <c r="AB60" i="9"/>
  <c r="AA60" i="9"/>
  <c r="Z60" i="9"/>
  <c r="Y60" i="9"/>
  <c r="X60" i="9"/>
  <c r="AE59" i="9"/>
  <c r="AD59" i="9"/>
  <c r="AC59" i="9"/>
  <c r="AB59" i="9"/>
  <c r="AA59" i="9"/>
  <c r="Z59" i="9"/>
  <c r="Y59" i="9"/>
  <c r="X59" i="9"/>
  <c r="AE58" i="9"/>
  <c r="AD58" i="9"/>
  <c r="AC58" i="9"/>
  <c r="AB58" i="9"/>
  <c r="AA58" i="9"/>
  <c r="Z58" i="9"/>
  <c r="Y58" i="9"/>
  <c r="X58" i="9"/>
  <c r="AE57" i="9"/>
  <c r="AD57" i="9"/>
  <c r="AC57" i="9"/>
  <c r="AB57" i="9"/>
  <c r="AA57" i="9"/>
  <c r="Z57" i="9"/>
  <c r="Y57" i="9"/>
  <c r="X57" i="9"/>
  <c r="AE56" i="9"/>
  <c r="AD56" i="9"/>
  <c r="AC56" i="9"/>
  <c r="AB56" i="9"/>
  <c r="AA56" i="9"/>
  <c r="Z56" i="9"/>
  <c r="Y56" i="9"/>
  <c r="X56" i="9"/>
  <c r="AE55" i="9"/>
  <c r="AD55" i="9"/>
  <c r="AC55" i="9"/>
  <c r="AB55" i="9"/>
  <c r="AA55" i="9"/>
  <c r="Z55" i="9"/>
  <c r="Y55" i="9"/>
  <c r="X55" i="9"/>
  <c r="AE54" i="9"/>
  <c r="AD54" i="9"/>
  <c r="AC54" i="9"/>
  <c r="AB54" i="9"/>
  <c r="AA54" i="9"/>
  <c r="Z54" i="9"/>
  <c r="Y54" i="9"/>
  <c r="X54" i="9"/>
  <c r="AE53" i="9"/>
  <c r="AD53" i="9"/>
  <c r="AC53" i="9"/>
  <c r="AB53" i="9"/>
  <c r="AA53" i="9"/>
  <c r="Z53" i="9"/>
  <c r="Y53" i="9"/>
  <c r="X53" i="9"/>
  <c r="AE52" i="9"/>
  <c r="AD52" i="9"/>
  <c r="AC52" i="9"/>
  <c r="AB52" i="9"/>
  <c r="AA52" i="9"/>
  <c r="Z52" i="9"/>
  <c r="Y52" i="9"/>
  <c r="X52" i="9"/>
  <c r="AE51" i="9"/>
  <c r="AD51" i="9"/>
  <c r="AC51" i="9"/>
  <c r="AB51" i="9"/>
  <c r="AA51" i="9"/>
  <c r="Z51" i="9"/>
  <c r="Y51" i="9"/>
  <c r="X51" i="9"/>
  <c r="AE50" i="9"/>
  <c r="AD50" i="9"/>
  <c r="AC50" i="9"/>
  <c r="AB50" i="9"/>
  <c r="AA50" i="9"/>
  <c r="Z50" i="9"/>
  <c r="Y50" i="9"/>
  <c r="X50" i="9"/>
  <c r="AE49" i="9"/>
  <c r="AD49" i="9"/>
  <c r="AC49" i="9"/>
  <c r="AB49" i="9"/>
  <c r="AA49" i="9"/>
  <c r="Z49" i="9"/>
  <c r="Y49" i="9"/>
  <c r="X49" i="9"/>
  <c r="AE48" i="9"/>
  <c r="AD48" i="9"/>
  <c r="AC48" i="9"/>
  <c r="AB48" i="9"/>
  <c r="AA48" i="9"/>
  <c r="Z48" i="9"/>
  <c r="Y48" i="9"/>
  <c r="X48" i="9"/>
  <c r="AE47" i="9"/>
  <c r="AD47" i="9"/>
  <c r="AC47" i="9"/>
  <c r="AB47" i="9"/>
  <c r="AA47" i="9"/>
  <c r="Z47" i="9"/>
  <c r="Y47" i="9"/>
  <c r="X47" i="9"/>
  <c r="AE46" i="9"/>
  <c r="AD46" i="9"/>
  <c r="AC46" i="9"/>
  <c r="AB46" i="9"/>
  <c r="AA46" i="9"/>
  <c r="Z46" i="9"/>
  <c r="Y46" i="9"/>
  <c r="X46" i="9"/>
  <c r="AE45" i="9"/>
  <c r="AD45" i="9"/>
  <c r="AC45" i="9"/>
  <c r="AB45" i="9"/>
  <c r="AA45" i="9"/>
  <c r="Z45" i="9"/>
  <c r="Y45" i="9"/>
  <c r="X45" i="9"/>
  <c r="AE44" i="9"/>
  <c r="AD44" i="9"/>
  <c r="AC44" i="9"/>
  <c r="AB44" i="9"/>
  <c r="AA44" i="9"/>
  <c r="Z44" i="9"/>
  <c r="Y44" i="9"/>
  <c r="X44" i="9"/>
  <c r="AE43" i="9"/>
  <c r="AD43" i="9"/>
  <c r="AC43" i="9"/>
  <c r="AB43" i="9"/>
  <c r="AA43" i="9"/>
  <c r="Z43" i="9"/>
  <c r="Y43" i="9"/>
  <c r="X43" i="9"/>
  <c r="AE42" i="9"/>
  <c r="AD42" i="9"/>
  <c r="AC42" i="9"/>
  <c r="AB42" i="9"/>
  <c r="AA42" i="9"/>
  <c r="Z42" i="9"/>
  <c r="Y42" i="9"/>
  <c r="X42" i="9"/>
  <c r="AE41" i="9"/>
  <c r="AD41" i="9"/>
  <c r="AC41" i="9"/>
  <c r="AB41" i="9"/>
  <c r="AA41" i="9"/>
  <c r="Z41" i="9"/>
  <c r="Y41" i="9"/>
  <c r="X41" i="9"/>
  <c r="AE40" i="9"/>
  <c r="AD40" i="9"/>
  <c r="AC40" i="9"/>
  <c r="AB40" i="9"/>
  <c r="AA40" i="9"/>
  <c r="Z40" i="9"/>
  <c r="Y40" i="9"/>
  <c r="X40" i="9"/>
  <c r="AE39" i="9"/>
  <c r="AD39" i="9"/>
  <c r="AC39" i="9"/>
  <c r="AB39" i="9"/>
  <c r="AA39" i="9"/>
  <c r="Z39" i="9"/>
  <c r="Y39" i="9"/>
  <c r="X39" i="9"/>
  <c r="AE38" i="9"/>
  <c r="AD38" i="9"/>
  <c r="AC38" i="9"/>
  <c r="AB38" i="9"/>
  <c r="AA38" i="9"/>
  <c r="Z38" i="9"/>
  <c r="Y38" i="9"/>
  <c r="X38" i="9"/>
  <c r="AE37" i="9"/>
  <c r="AD37" i="9"/>
  <c r="AC37" i="9"/>
  <c r="AB37" i="9"/>
  <c r="AA37" i="9"/>
  <c r="Z37" i="9"/>
  <c r="Y37" i="9"/>
  <c r="X37" i="9"/>
  <c r="AE36" i="9"/>
  <c r="AD36" i="9"/>
  <c r="AC36" i="9"/>
  <c r="AB36" i="9"/>
  <c r="AA36" i="9"/>
  <c r="Z36" i="9"/>
  <c r="Y36" i="9"/>
  <c r="X36" i="9"/>
  <c r="AE35" i="9"/>
  <c r="AD35" i="9"/>
  <c r="AC35" i="9"/>
  <c r="AB35" i="9"/>
  <c r="AA35" i="9"/>
  <c r="Z35" i="9"/>
  <c r="Y35" i="9"/>
  <c r="X35" i="9"/>
  <c r="AE34" i="9"/>
  <c r="AD34" i="9"/>
  <c r="AC34" i="9"/>
  <c r="AB34" i="9"/>
  <c r="AA34" i="9"/>
  <c r="Z34" i="9"/>
  <c r="Y34" i="9"/>
  <c r="X34" i="9"/>
  <c r="X4" i="9"/>
  <c r="Y4" i="9"/>
  <c r="Z4" i="9"/>
  <c r="AA4" i="9"/>
  <c r="AB4" i="9"/>
  <c r="AC4" i="9"/>
  <c r="AD4" i="9"/>
  <c r="AE4" i="9"/>
  <c r="X5" i="9"/>
  <c r="Y5" i="9"/>
  <c r="Z5" i="9"/>
  <c r="AA5" i="9"/>
  <c r="AB5" i="9"/>
  <c r="AC5" i="9"/>
  <c r="AD5" i="9"/>
  <c r="AE5" i="9"/>
  <c r="X6" i="9"/>
  <c r="Y6" i="9"/>
  <c r="Z6" i="9"/>
  <c r="AA6" i="9"/>
  <c r="AB6" i="9"/>
  <c r="AC6" i="9"/>
  <c r="AD6" i="9"/>
  <c r="AE6" i="9"/>
  <c r="X7" i="9"/>
  <c r="Y7" i="9"/>
  <c r="Z7" i="9"/>
  <c r="AA7" i="9"/>
  <c r="AB7" i="9"/>
  <c r="AC7" i="9"/>
  <c r="AD7" i="9"/>
  <c r="AE7" i="9"/>
  <c r="X8" i="9"/>
  <c r="Y8" i="9"/>
  <c r="Z8" i="9"/>
  <c r="AA8" i="9"/>
  <c r="AB8" i="9"/>
  <c r="AC8" i="9"/>
  <c r="AD8" i="9"/>
  <c r="AE8" i="9"/>
  <c r="X9" i="9"/>
  <c r="Y9" i="9"/>
  <c r="Z9" i="9"/>
  <c r="AA9" i="9"/>
  <c r="AB9" i="9"/>
  <c r="AC9" i="9"/>
  <c r="AD9" i="9"/>
  <c r="AE9" i="9"/>
  <c r="X10" i="9"/>
  <c r="Y10" i="9"/>
  <c r="Z10" i="9"/>
  <c r="AA10" i="9"/>
  <c r="AB10" i="9"/>
  <c r="AC10" i="9"/>
  <c r="AD10" i="9"/>
  <c r="AE10" i="9"/>
  <c r="X11" i="9"/>
  <c r="Y11" i="9"/>
  <c r="Z11" i="9"/>
  <c r="AA11" i="9"/>
  <c r="AB11" i="9"/>
  <c r="AC11" i="9"/>
  <c r="AD11" i="9"/>
  <c r="AE11" i="9"/>
  <c r="X12" i="9"/>
  <c r="Y12" i="9"/>
  <c r="Z12" i="9"/>
  <c r="AA12" i="9"/>
  <c r="AB12" i="9"/>
  <c r="AC12" i="9"/>
  <c r="AD12" i="9"/>
  <c r="AE12" i="9"/>
  <c r="X13" i="9"/>
  <c r="Y13" i="9"/>
  <c r="Z13" i="9"/>
  <c r="AA13" i="9"/>
  <c r="AB13" i="9"/>
  <c r="AC13" i="9"/>
  <c r="AD13" i="9"/>
  <c r="AE13" i="9"/>
  <c r="X14" i="9"/>
  <c r="Y14" i="9"/>
  <c r="Z14" i="9"/>
  <c r="AA14" i="9"/>
  <c r="AB14" i="9"/>
  <c r="AC14" i="9"/>
  <c r="AD14" i="9"/>
  <c r="AE14" i="9"/>
  <c r="X15" i="9"/>
  <c r="Y15" i="9"/>
  <c r="Z15" i="9"/>
  <c r="AA15" i="9"/>
  <c r="AB15" i="9"/>
  <c r="AC15" i="9"/>
  <c r="AD15" i="9"/>
  <c r="AE15" i="9"/>
  <c r="X16" i="9"/>
  <c r="Y16" i="9"/>
  <c r="Z16" i="9"/>
  <c r="AA16" i="9"/>
  <c r="AB16" i="9"/>
  <c r="AC16" i="9"/>
  <c r="AD16" i="9"/>
  <c r="AE16" i="9"/>
  <c r="X17" i="9"/>
  <c r="Y17" i="9"/>
  <c r="Z17" i="9"/>
  <c r="AA17" i="9"/>
  <c r="AB17" i="9"/>
  <c r="AC17" i="9"/>
  <c r="AD17" i="9"/>
  <c r="AE17" i="9"/>
  <c r="X18" i="9"/>
  <c r="Y18" i="9"/>
  <c r="Z18" i="9"/>
  <c r="AA18" i="9"/>
  <c r="AB18" i="9"/>
  <c r="AC18" i="9"/>
  <c r="AD18" i="9"/>
  <c r="AE18" i="9"/>
  <c r="X19" i="9"/>
  <c r="Y19" i="9"/>
  <c r="Z19" i="9"/>
  <c r="AA19" i="9"/>
  <c r="AB19" i="9"/>
  <c r="AC19" i="9"/>
  <c r="AD19" i="9"/>
  <c r="AE19" i="9"/>
  <c r="X20" i="9"/>
  <c r="Y20" i="9"/>
  <c r="Z20" i="9"/>
  <c r="AA20" i="9"/>
  <c r="AB20" i="9"/>
  <c r="AC20" i="9"/>
  <c r="AD20" i="9"/>
  <c r="AE20" i="9"/>
  <c r="X21" i="9"/>
  <c r="Y21" i="9"/>
  <c r="Z21" i="9"/>
  <c r="AA21" i="9"/>
  <c r="AB21" i="9"/>
  <c r="AC21" i="9"/>
  <c r="AD21" i="9"/>
  <c r="AE21" i="9"/>
  <c r="X22" i="9"/>
  <c r="Y22" i="9"/>
  <c r="Z22" i="9"/>
  <c r="AA22" i="9"/>
  <c r="AB22" i="9"/>
  <c r="AC22" i="9"/>
  <c r="AD22" i="9"/>
  <c r="AE22" i="9"/>
  <c r="X23" i="9"/>
  <c r="Y23" i="9"/>
  <c r="Z23" i="9"/>
  <c r="AA23" i="9"/>
  <c r="AB23" i="9"/>
  <c r="AC23" i="9"/>
  <c r="AD23" i="9"/>
  <c r="AE23" i="9"/>
  <c r="X24" i="9"/>
  <c r="Y24" i="9"/>
  <c r="Z24" i="9"/>
  <c r="AA24" i="9"/>
  <c r="AB24" i="9"/>
  <c r="AC24" i="9"/>
  <c r="AD24" i="9"/>
  <c r="AE24" i="9"/>
  <c r="X25" i="9"/>
  <c r="Y25" i="9"/>
  <c r="Z25" i="9"/>
  <c r="AA25" i="9"/>
  <c r="AB25" i="9"/>
  <c r="AC25" i="9"/>
  <c r="AD25" i="9"/>
  <c r="AE25" i="9"/>
  <c r="X26" i="9"/>
  <c r="Y26" i="9"/>
  <c r="Z26" i="9"/>
  <c r="AA26" i="9"/>
  <c r="AB26" i="9"/>
  <c r="AC26" i="9"/>
  <c r="AD26" i="9"/>
  <c r="AE26" i="9"/>
  <c r="X27" i="9"/>
  <c r="Y27" i="9"/>
  <c r="Z27" i="9"/>
  <c r="AA27" i="9"/>
  <c r="AB27" i="9"/>
  <c r="AC27" i="9"/>
  <c r="AD27" i="9"/>
  <c r="AE27" i="9"/>
  <c r="X28" i="9"/>
  <c r="Y28" i="9"/>
  <c r="Z28" i="9"/>
  <c r="AA28" i="9"/>
  <c r="AB28" i="9"/>
  <c r="AC28" i="9"/>
  <c r="AD28" i="9"/>
  <c r="AE28" i="9"/>
  <c r="X29" i="9"/>
  <c r="Y29" i="9"/>
  <c r="Z29" i="9"/>
  <c r="AA29" i="9"/>
  <c r="AB29" i="9"/>
  <c r="AC29" i="9"/>
  <c r="AD29" i="9"/>
  <c r="AE29" i="9"/>
  <c r="X30" i="9"/>
  <c r="Y30" i="9"/>
  <c r="Z30" i="9"/>
  <c r="AA30" i="9"/>
  <c r="AB30" i="9"/>
  <c r="AC30" i="9"/>
  <c r="AD30" i="9"/>
  <c r="AE30" i="9"/>
  <c r="Y3" i="9"/>
  <c r="Z3" i="9"/>
  <c r="AA3" i="9"/>
  <c r="AB3" i="9"/>
  <c r="AC3" i="9"/>
  <c r="AD3" i="9"/>
  <c r="AE3" i="9"/>
  <c r="X3" i="9"/>
  <c r="I4" i="9"/>
  <c r="C8" i="9"/>
  <c r="D8" i="9"/>
  <c r="E8" i="9"/>
  <c r="F8" i="9"/>
  <c r="G8" i="9"/>
  <c r="H8" i="9"/>
  <c r="I8" i="9"/>
  <c r="E4" i="9" s="1"/>
  <c r="B8" i="9"/>
  <c r="C3" i="9"/>
  <c r="D3" i="9"/>
  <c r="G3" i="9"/>
  <c r="H3" i="9"/>
  <c r="F3" i="9"/>
  <c r="B3" i="9"/>
  <c r="E3" i="9"/>
  <c r="G16" i="8"/>
  <c r="G4" i="9" l="1"/>
  <c r="D4" i="9"/>
  <c r="C4" i="9"/>
  <c r="B4" i="9"/>
  <c r="H4" i="9"/>
  <c r="F4" i="9"/>
  <c r="C34" i="4"/>
  <c r="D30" i="3"/>
  <c r="D31" i="3" s="1"/>
  <c r="D19" i="1"/>
  <c r="D20" i="1" s="1"/>
  <c r="C36" i="4" l="1"/>
  <c r="C35" i="4" s="1"/>
  <c r="D33" i="5" l="1"/>
  <c r="D31" i="5"/>
  <c r="D32" i="2"/>
  <c r="D30" i="2"/>
  <c r="D32" i="5" l="1"/>
  <c r="D31" i="2"/>
</calcChain>
</file>

<file path=xl/sharedStrings.xml><?xml version="1.0" encoding="utf-8"?>
<sst xmlns="http://schemas.openxmlformats.org/spreadsheetml/2006/main" count="624" uniqueCount="227">
  <si>
    <t>MUNICÍPIOS COM MAIS DE 1 MILHÃO DE HABITANTES</t>
  </si>
  <si>
    <t>ORDEM</t>
  </si>
  <si>
    <t>UF</t>
  </si>
  <si>
    <t>MUNICÍPIO</t>
  </si>
  <si>
    <t>1º</t>
  </si>
  <si>
    <t>SP</t>
  </si>
  <si>
    <t>2º</t>
  </si>
  <si>
    <t>RJ</t>
  </si>
  <si>
    <t>3º</t>
  </si>
  <si>
    <t>DF</t>
  </si>
  <si>
    <t>4º</t>
  </si>
  <si>
    <t>BA</t>
  </si>
  <si>
    <t>5º</t>
  </si>
  <si>
    <t>CE</t>
  </si>
  <si>
    <t>6º</t>
  </si>
  <si>
    <t>MG</t>
  </si>
  <si>
    <t>7º</t>
  </si>
  <si>
    <t>AM</t>
  </si>
  <si>
    <t>8º</t>
  </si>
  <si>
    <t>PR</t>
  </si>
  <si>
    <t>9º</t>
  </si>
  <si>
    <t>PE</t>
  </si>
  <si>
    <t>10º</t>
  </si>
  <si>
    <t>RS</t>
  </si>
  <si>
    <t>11º</t>
  </si>
  <si>
    <t>GO</t>
  </si>
  <si>
    <t>12º</t>
  </si>
  <si>
    <t>PA</t>
  </si>
  <si>
    <t>13º</t>
  </si>
  <si>
    <t>14º</t>
  </si>
  <si>
    <t>15º</t>
  </si>
  <si>
    <t>MA</t>
  </si>
  <si>
    <t>16º</t>
  </si>
  <si>
    <t>São Gonçalo</t>
  </si>
  <si>
    <t>17º</t>
  </si>
  <si>
    <t>AL</t>
  </si>
  <si>
    <t>TOTAL</t>
  </si>
  <si>
    <t>TOTAL BRASIL</t>
  </si>
  <si>
    <t>MUNICÍPIOS COM MENOS DE 1500 HABITANTES</t>
  </si>
  <si>
    <t>MT</t>
  </si>
  <si>
    <t>TO</t>
  </si>
  <si>
    <t>PI</t>
  </si>
  <si>
    <t>SC</t>
  </si>
  <si>
    <t>18º</t>
  </si>
  <si>
    <t>19º</t>
  </si>
  <si>
    <t>OS  MUNICÍPIOS COM MAIS DE 500 MIL HABITANTES, EXCETO CAPITAIS</t>
  </si>
  <si>
    <t>20º</t>
  </si>
  <si>
    <t>POPULAÇÃO DAS REGIÕES METROPOLITANAS, REGIÕES INTEGRADAS DE DESENVOLVIMENTO E AGLOMERAÇÕES URBANAS COM MAIS DE UM MILHÃO DE HABITANTES</t>
  </si>
  <si>
    <t>21º</t>
  </si>
  <si>
    <t>22º</t>
  </si>
  <si>
    <t>23º</t>
  </si>
  <si>
    <t>24º</t>
  </si>
  <si>
    <t>25º</t>
  </si>
  <si>
    <t>26º</t>
  </si>
  <si>
    <t>27º</t>
  </si>
  <si>
    <t>28º</t>
  </si>
  <si>
    <t>POPULAÇÃO DAS CAPITAIS EM ORDEM DECRESCENTE DE POPULAÇÃO</t>
  </si>
  <si>
    <t>NOME DO MUNICÍPIO</t>
  </si>
  <si>
    <t>RN</t>
  </si>
  <si>
    <t>MS</t>
  </si>
  <si>
    <t>PB</t>
  </si>
  <si>
    <t>SE</t>
  </si>
  <si>
    <t>RO</t>
  </si>
  <si>
    <t>AP</t>
  </si>
  <si>
    <t>AC</t>
  </si>
  <si>
    <t>ES</t>
  </si>
  <si>
    <t>RR</t>
  </si>
  <si>
    <t>TOTAL CAPITAIS</t>
  </si>
  <si>
    <t>Total</t>
  </si>
  <si>
    <t xml:space="preserve"> Fonte: IBGE, Diretoria de Pesquisas - DPE, Coordenação de População e Indicadores Sociais - COPIS.</t>
  </si>
  <si>
    <t>RM = Região Metropolitana e RIDE = Região Integrada de Desenvolvimento</t>
  </si>
  <si>
    <t>(2)  Inclui Colar Metropolitano</t>
  </si>
  <si>
    <t>(3) Inclui Área de Expansão Metropolitana</t>
  </si>
  <si>
    <t>(4) Inclui Entorno Metropolitano</t>
  </si>
  <si>
    <t>População</t>
  </si>
  <si>
    <t>Municípios</t>
  </si>
  <si>
    <t xml:space="preserve"> até 5.000</t>
  </si>
  <si>
    <t>5.001 até 10.000</t>
  </si>
  <si>
    <t>10.001 até 20.000</t>
  </si>
  <si>
    <t>20.001 até 50.000</t>
  </si>
  <si>
    <t>50.001 até 100.000</t>
  </si>
  <si>
    <t>100.001 até 500.000</t>
  </si>
  <si>
    <t>acima de 500.000</t>
  </si>
  <si>
    <t>A POPULAÇÃO DAS UNIDADES DA FEDERAÇÃO</t>
  </si>
  <si>
    <t>%</t>
  </si>
  <si>
    <t>% em relação ao total Brasil</t>
  </si>
  <si>
    <t>REGIÃO METROPOLITANA(1)</t>
  </si>
  <si>
    <t>Brasil</t>
  </si>
  <si>
    <t>29º</t>
  </si>
  <si>
    <t>30º</t>
  </si>
  <si>
    <t>Notas: (1) Composição das Regiões Metropolitanas vigente em 31/12/2019.</t>
  </si>
  <si>
    <t>POPULAÇÃO 2024</t>
  </si>
  <si>
    <t>São Paulo (SP)</t>
  </si>
  <si>
    <t>Rio de Janeiro (RJ)</t>
  </si>
  <si>
    <t>Fortaleza (CE)</t>
  </si>
  <si>
    <t>Salvador (BA)</t>
  </si>
  <si>
    <t>Belo Horizonte (MG)</t>
  </si>
  <si>
    <t>Manaus (AM)</t>
  </si>
  <si>
    <t>Curitiba (PR)</t>
  </si>
  <si>
    <t>Recife (PE)</t>
  </si>
  <si>
    <t>Goiânia (GO)</t>
  </si>
  <si>
    <t>Belém (PA)</t>
  </si>
  <si>
    <t>Porto Alegre (RS)</t>
  </si>
  <si>
    <t>Campinas (SP)</t>
  </si>
  <si>
    <t>Sorocaba (SP)</t>
  </si>
  <si>
    <t>Ribeirão Preto (SP)</t>
  </si>
  <si>
    <t>Londrina (PR)</t>
  </si>
  <si>
    <t>São José do Rio Preto (SP)</t>
  </si>
  <si>
    <t>Maceió (AL)</t>
  </si>
  <si>
    <t>João Pessoa (PB)</t>
  </si>
  <si>
    <t>Natal (RN)</t>
  </si>
  <si>
    <t>Florianópolis (SC)</t>
  </si>
  <si>
    <t>DF e Entorno (DF/GO/MG)</t>
  </si>
  <si>
    <t>Vale do Paraíba e Litoral Norte (SP)</t>
  </si>
  <si>
    <t>Grande Vitória (ES)</t>
  </si>
  <si>
    <t>Baixada Santista (SP)</t>
  </si>
  <si>
    <t>Grande São Luís (MA)</t>
  </si>
  <si>
    <t>Norte/Nordeste Catarinense (SC)</t>
  </si>
  <si>
    <t>Piracicaba (SP)</t>
  </si>
  <si>
    <t>Entorno do Distrito Federal (GO)</t>
  </si>
  <si>
    <t>Grande Teresina (PI/MA)</t>
  </si>
  <si>
    <t>Vale do Rio Cuiabá (MT)</t>
  </si>
  <si>
    <t>Guarulhos</t>
  </si>
  <si>
    <t>Campinas</t>
  </si>
  <si>
    <t>Duque de Caxias</t>
  </si>
  <si>
    <t>Nova Iguaçu</t>
  </si>
  <si>
    <t>São Bernardo do Campo</t>
  </si>
  <si>
    <t>Santo André</t>
  </si>
  <si>
    <t>Sorocaba</t>
  </si>
  <si>
    <t>Osasco</t>
  </si>
  <si>
    <t>Uberlândia</t>
  </si>
  <si>
    <t>Ribeirão Preto</t>
  </si>
  <si>
    <t>São José dos Campos</t>
  </si>
  <si>
    <t>Jaboatão dos Guararapes</t>
  </si>
  <si>
    <t>Feira de Santana</t>
  </si>
  <si>
    <t>Joinville</t>
  </si>
  <si>
    <t>Contagem</t>
  </si>
  <si>
    <t>Londrina</t>
  </si>
  <si>
    <t>Serra</t>
  </si>
  <si>
    <t>Juiz de Fora</t>
  </si>
  <si>
    <t>Aparecida de Goiânia</t>
  </si>
  <si>
    <t>Campos dos Goytacazes</t>
  </si>
  <si>
    <t>Belford Roxo</t>
  </si>
  <si>
    <t>Niterói</t>
  </si>
  <si>
    <t>Ananindeua</t>
  </si>
  <si>
    <t>Vila Velha</t>
  </si>
  <si>
    <t>São José do Rio Preto</t>
  </si>
  <si>
    <t>São Paulo</t>
  </si>
  <si>
    <t>Rio de Janeiro</t>
  </si>
  <si>
    <t>Brasília</t>
  </si>
  <si>
    <t>Fortaleza</t>
  </si>
  <si>
    <t>Salvador</t>
  </si>
  <si>
    <t>Belo Horizonte</t>
  </si>
  <si>
    <t>Manaus</t>
  </si>
  <si>
    <t>Curitiba</t>
  </si>
  <si>
    <t>Recife</t>
  </si>
  <si>
    <t>Goiânia</t>
  </si>
  <si>
    <t>Belém</t>
  </si>
  <si>
    <t>Porto Alegre</t>
  </si>
  <si>
    <t>São Luís</t>
  </si>
  <si>
    <t>Crixás do Tocantins</t>
  </si>
  <si>
    <t>Paiva</t>
  </si>
  <si>
    <t>Doresópolis</t>
  </si>
  <si>
    <t>Flora Rica</t>
  </si>
  <si>
    <t>Guabiju</t>
  </si>
  <si>
    <t>Grupiara</t>
  </si>
  <si>
    <t>Lagoa Santa</t>
  </si>
  <si>
    <t>Uru</t>
  </si>
  <si>
    <t>Cachoeira de Goiás</t>
  </si>
  <si>
    <t>Tupanci do Sul</t>
  </si>
  <si>
    <t>Carlos Gomes</t>
  </si>
  <si>
    <t>Jardim Olinda</t>
  </si>
  <si>
    <t>Miguel Leão</t>
  </si>
  <si>
    <t>Nova Aliança do Ivaí</t>
  </si>
  <si>
    <t>Engenho Velho</t>
  </si>
  <si>
    <t>Coqueiro Baixo</t>
  </si>
  <si>
    <t>São Sebastião do Rio Preto</t>
  </si>
  <si>
    <t>Oliveira de Fátima</t>
  </si>
  <si>
    <t>União da Serra</t>
  </si>
  <si>
    <t>André da Rocha</t>
  </si>
  <si>
    <t>Cedro do Abaeté</t>
  </si>
  <si>
    <t>Nova Castilho</t>
  </si>
  <si>
    <t>Araguainha</t>
  </si>
  <si>
    <t>Borá</t>
  </si>
  <si>
    <t>Anhanguera</t>
  </si>
  <si>
    <t>Serra da Saudade</t>
  </si>
  <si>
    <t>Maceió</t>
  </si>
  <si>
    <t>Campo Grande</t>
  </si>
  <si>
    <t>Teresina</t>
  </si>
  <si>
    <t>João Pessoa</t>
  </si>
  <si>
    <t>Natal</t>
  </si>
  <si>
    <t>Cuiabá</t>
  </si>
  <si>
    <t>Aracaju</t>
  </si>
  <si>
    <t>Florianópolis</t>
  </si>
  <si>
    <t>Porto Velho</t>
  </si>
  <si>
    <t>Macapá</t>
  </si>
  <si>
    <t>Boa Vista</t>
  </si>
  <si>
    <t>Rio Branco</t>
  </si>
  <si>
    <t>Vitória</t>
  </si>
  <si>
    <t>Palmas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</si>
  <si>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</si>
  <si>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</si>
  <si>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</si>
  <si>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</si>
  <si>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</si>
  <si>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</si>
  <si>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</si>
  <si>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</si>
  <si>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</si>
  <si>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</si>
  <si>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</si>
  <si>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</si>
  <si>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</si>
  <si>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</si>
  <si>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</si>
  <si>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</si>
  <si>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</si>
  <si>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</si>
  <si>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</si>
  <si>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</si>
  <si>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</si>
  <si>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</si>
  <si>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</si>
  <si>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</si>
  <si>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</si>
  <si>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NÚMERO DE MUNICÍPIOS, SEGUNDO CLASSES DE TAMANHO DA POPULAÇÃO</t>
  </si>
  <si>
    <t>DISTRIBUIÇÃO DA POPULAÇÃO BRASILEIRA E DOS MUNICÍPIOS, SEGUNDO CLASSES DE TAMANHO DA POPULAÇÃO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</si>
</sst>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_-* #,##0_-;\-* #,##0_-;_-* &quot;-&quot;??_-;_-@_-"/>
    <numFmt numFmtId="167" formatCode="[$R$-416]&quot; &quot;#,##0.00;[Red]&quot;-&quot;[$R$-416]&quot; 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0"/>
      <name val="Bookman Old Styl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7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7" borderId="0" applyNumberFormat="0" applyBorder="0" applyAlignment="0" applyProtection="0"/>
    <xf numFmtId="0" fontId="13" fillId="19" borderId="10" applyNumberFormat="0" applyAlignment="0" applyProtection="0"/>
    <xf numFmtId="0" fontId="14" fillId="20" borderId="11" applyNumberFormat="0" applyAlignment="0" applyProtection="0"/>
    <xf numFmtId="0" fontId="15" fillId="0" borderId="12" applyNumberFormat="0" applyFill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6" fillId="10" borderId="10" applyNumberFormat="0" applyAlignment="0" applyProtection="0"/>
    <xf numFmtId="0" fontId="27" fillId="25" borderId="0"/>
    <xf numFmtId="0" fontId="28" fillId="0" borderId="0">
      <alignment horizontal="center"/>
    </xf>
    <xf numFmtId="0" fontId="28" fillId="0" borderId="0">
      <alignment horizontal="center" textRotation="90"/>
    </xf>
    <xf numFmtId="0" fontId="17" fillId="6" borderId="0" applyNumberFormat="0" applyBorder="0" applyAlignment="0" applyProtection="0"/>
    <xf numFmtId="0" fontId="18" fillId="26" borderId="0" applyNumberFormat="0" applyBorder="0" applyAlignment="0" applyProtection="0"/>
    <xf numFmtId="0" fontId="3" fillId="0" borderId="0"/>
    <xf numFmtId="0" fontId="8" fillId="0" borderId="0"/>
    <xf numFmtId="0" fontId="3" fillId="27" borderId="13" applyNumberFormat="0" applyFont="0" applyAlignment="0" applyProtection="0"/>
    <xf numFmtId="9" fontId="8" fillId="0" borderId="0" applyFont="0" applyFill="0" applyBorder="0" applyAlignment="0" applyProtection="0"/>
    <xf numFmtId="0" fontId="29" fillId="0" borderId="0"/>
    <xf numFmtId="167" fontId="29" fillId="0" borderId="0"/>
    <xf numFmtId="0" fontId="19" fillId="19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8" applyNumberFormat="0" applyFill="0" applyAlignment="0" applyProtection="0"/>
    <xf numFmtId="43" fontId="8" fillId="0" borderId="0" applyFont="0" applyFill="0" applyBorder="0" applyAlignment="0" applyProtection="0"/>
    <xf numFmtId="9" fontId="3" fillId="0" borderId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7" borderId="0" applyNumberFormat="0" applyBorder="0" applyAlignment="0" applyProtection="0"/>
    <xf numFmtId="0" fontId="13" fillId="19" borderId="10" applyNumberFormat="0" applyAlignment="0" applyProtection="0"/>
    <xf numFmtId="0" fontId="14" fillId="20" borderId="11" applyNumberFormat="0" applyAlignment="0" applyProtection="0"/>
    <xf numFmtId="0" fontId="15" fillId="0" borderId="12" applyNumberFormat="0" applyFill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6" fillId="10" borderId="10" applyNumberFormat="0" applyAlignment="0" applyProtection="0"/>
    <xf numFmtId="0" fontId="17" fillId="6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13" applyNumberFormat="0" applyFont="0" applyAlignment="0" applyProtection="0"/>
    <xf numFmtId="9" fontId="8" fillId="0" borderId="0" applyFont="0" applyFill="0" applyBorder="0" applyAlignment="0" applyProtection="0"/>
    <xf numFmtId="0" fontId="19" fillId="19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8" applyNumberFormat="0" applyFill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7" fillId="6" borderId="0" applyNumberFormat="0" applyBorder="0" applyAlignment="0" applyProtection="0"/>
    <xf numFmtId="0" fontId="13" fillId="19" borderId="10" applyNumberFormat="0" applyAlignment="0" applyProtection="0"/>
    <xf numFmtId="0" fontId="14" fillId="20" borderId="1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16" fillId="10" borderId="10" applyNumberFormat="0" applyAlignment="0" applyProtection="0"/>
    <xf numFmtId="0" fontId="15" fillId="0" borderId="12" applyNumberFormat="0" applyFill="0" applyAlignment="0" applyProtection="0"/>
    <xf numFmtId="0" fontId="18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27" borderId="13" applyNumberFormat="0" applyFont="0" applyAlignment="0" applyProtection="0"/>
    <xf numFmtId="0" fontId="19" fillId="19" borderId="14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18" applyNumberFormat="0" applyFill="0" applyAlignment="0" applyProtection="0"/>
    <xf numFmtId="43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01">
    <xf numFmtId="0" fontId="0" fillId="0" borderId="0" xfId="0"/>
    <xf numFmtId="0" fontId="4" fillId="4" borderId="3" xfId="3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/>
    </xf>
    <xf numFmtId="164" fontId="6" fillId="3" borderId="7" xfId="1" applyNumberFormat="1" applyFont="1" applyFill="1" applyBorder="1" applyAlignment="1">
      <alignment horizontal="center" vertical="center"/>
    </xf>
    <xf numFmtId="165" fontId="0" fillId="0" borderId="0" xfId="2" applyNumberFormat="1" applyFont="1"/>
    <xf numFmtId="0" fontId="2" fillId="0" borderId="0" xfId="0" applyFont="1"/>
    <xf numFmtId="9" fontId="0" fillId="0" borderId="0" xfId="2" applyFont="1"/>
    <xf numFmtId="166" fontId="0" fillId="0" borderId="0" xfId="1" applyNumberFormat="1" applyFont="1"/>
    <xf numFmtId="0" fontId="3" fillId="3" borderId="0" xfId="3" applyFill="1" applyAlignment="1">
      <alignment vertical="center"/>
    </xf>
    <xf numFmtId="0" fontId="3" fillId="0" borderId="0" xfId="0" applyFont="1" applyAlignment="1">
      <alignment vertical="center"/>
    </xf>
    <xf numFmtId="165" fontId="5" fillId="28" borderId="2" xfId="96" applyNumberFormat="1" applyFont="1" applyFill="1" applyBorder="1" applyAlignment="1">
      <alignment horizontal="right" vertical="center"/>
    </xf>
    <xf numFmtId="164" fontId="5" fillId="0" borderId="2" xfId="1" applyNumberFormat="1" applyFont="1" applyFill="1" applyBorder="1" applyAlignment="1">
      <alignment horizontal="right" vertical="center"/>
    </xf>
    <xf numFmtId="0" fontId="6" fillId="3" borderId="7" xfId="3" applyFont="1" applyFill="1" applyBorder="1" applyAlignment="1">
      <alignment horizontal="center" vertical="center"/>
    </xf>
    <xf numFmtId="3" fontId="5" fillId="29" borderId="2" xfId="3" applyNumberFormat="1" applyFont="1" applyFill="1" applyBorder="1" applyAlignment="1">
      <alignment horizontal="right" vertical="center"/>
    </xf>
    <xf numFmtId="165" fontId="5" fillId="0" borderId="2" xfId="96" applyNumberFormat="1" applyFont="1" applyFill="1" applyBorder="1" applyAlignment="1">
      <alignment horizontal="right" vertical="center"/>
    </xf>
    <xf numFmtId="3" fontId="5" fillId="28" borderId="2" xfId="3" applyNumberFormat="1" applyFont="1" applyFill="1" applyBorder="1" applyAlignment="1">
      <alignment horizontal="right" vertical="center"/>
    </xf>
    <xf numFmtId="0" fontId="7" fillId="4" borderId="7" xfId="3" applyFont="1" applyFill="1" applyBorder="1" applyAlignment="1">
      <alignment horizontal="center" vertical="center" wrapText="1"/>
    </xf>
    <xf numFmtId="0" fontId="5" fillId="3" borderId="21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vertical="center"/>
    </xf>
    <xf numFmtId="3" fontId="5" fillId="3" borderId="7" xfId="3" applyNumberFormat="1" applyFont="1" applyFill="1" applyBorder="1" applyAlignment="1">
      <alignment horizontal="right" vertical="center"/>
    </xf>
    <xf numFmtId="0" fontId="5" fillId="28" borderId="21" xfId="3" applyFont="1" applyFill="1" applyBorder="1" applyAlignment="1">
      <alignment horizontal="center" vertical="center"/>
    </xf>
    <xf numFmtId="0" fontId="5" fillId="28" borderId="7" xfId="3" applyFont="1" applyFill="1" applyBorder="1" applyAlignment="1">
      <alignment vertical="center"/>
    </xf>
    <xf numFmtId="3" fontId="5" fillId="28" borderId="7" xfId="3" applyNumberFormat="1" applyFont="1" applyFill="1" applyBorder="1" applyAlignment="1">
      <alignment horizontal="right" vertical="center"/>
    </xf>
    <xf numFmtId="3" fontId="5" fillId="0" borderId="7" xfId="3" applyNumberFormat="1" applyFont="1" applyBorder="1" applyAlignment="1">
      <alignment vertical="center"/>
    </xf>
    <xf numFmtId="0" fontId="7" fillId="4" borderId="7" xfId="0" applyFont="1" applyFill="1" applyBorder="1" applyAlignment="1">
      <alignment horizontal="center" vertical="center" wrapText="1"/>
    </xf>
    <xf numFmtId="3" fontId="6" fillId="0" borderId="7" xfId="0" applyNumberFormat="1" applyFont="1" applyBorder="1"/>
    <xf numFmtId="10" fontId="5" fillId="28" borderId="2" xfId="96" applyNumberFormat="1" applyFont="1" applyFill="1" applyBorder="1" applyAlignment="1">
      <alignment horizontal="right" vertical="center"/>
    </xf>
    <xf numFmtId="164" fontId="0" fillId="0" borderId="0" xfId="0" applyNumberFormat="1"/>
    <xf numFmtId="0" fontId="32" fillId="4" borderId="4" xfId="3" applyFont="1" applyFill="1" applyBorder="1" applyAlignment="1">
      <alignment horizontal="center" vertical="center" wrapText="1"/>
    </xf>
    <xf numFmtId="0" fontId="32" fillId="4" borderId="5" xfId="3" applyFont="1" applyFill="1" applyBorder="1" applyAlignment="1">
      <alignment horizontal="center" vertical="center" wrapText="1"/>
    </xf>
    <xf numFmtId="0" fontId="32" fillId="4" borderId="6" xfId="3" applyFont="1" applyFill="1" applyBorder="1" applyAlignment="1">
      <alignment horizontal="center" vertical="center" wrapText="1"/>
    </xf>
    <xf numFmtId="0" fontId="31" fillId="0" borderId="4" xfId="3" applyFont="1" applyBorder="1" applyAlignment="1">
      <alignment horizontal="center" vertical="center"/>
    </xf>
    <xf numFmtId="0" fontId="31" fillId="0" borderId="5" xfId="3" applyFont="1" applyBorder="1" applyAlignment="1">
      <alignment horizontal="center" vertical="center"/>
    </xf>
    <xf numFmtId="3" fontId="31" fillId="0" borderId="5" xfId="3" applyNumberFormat="1" applyFont="1" applyBorder="1" applyAlignment="1">
      <alignment horizontal="center" vertical="center"/>
    </xf>
    <xf numFmtId="165" fontId="31" fillId="0" borderId="6" xfId="96" applyNumberFormat="1" applyFont="1" applyFill="1" applyBorder="1" applyAlignment="1">
      <alignment horizontal="center" vertical="center"/>
    </xf>
    <xf numFmtId="0" fontId="31" fillId="28" borderId="19" xfId="3" applyFont="1" applyFill="1" applyBorder="1" applyAlignment="1">
      <alignment horizontal="center" vertical="center"/>
    </xf>
    <xf numFmtId="0" fontId="31" fillId="28" borderId="0" xfId="3" applyFont="1" applyFill="1" applyAlignment="1">
      <alignment horizontal="center" vertical="center"/>
    </xf>
    <xf numFmtId="3" fontId="31" fillId="28" borderId="0" xfId="3" applyNumberFormat="1" applyFont="1" applyFill="1" applyAlignment="1">
      <alignment horizontal="center" vertical="center"/>
    </xf>
    <xf numFmtId="165" fontId="31" fillId="28" borderId="9" xfId="96" applyNumberFormat="1" applyFont="1" applyFill="1" applyBorder="1" applyAlignment="1">
      <alignment horizontal="center" vertical="center"/>
    </xf>
    <xf numFmtId="0" fontId="31" fillId="0" borderId="19" xfId="3" applyFont="1" applyBorder="1" applyAlignment="1">
      <alignment horizontal="center" vertical="center"/>
    </xf>
    <xf numFmtId="0" fontId="31" fillId="0" borderId="0" xfId="3" applyFont="1" applyAlignment="1">
      <alignment horizontal="center" vertical="center"/>
    </xf>
    <xf numFmtId="3" fontId="31" fillId="0" borderId="0" xfId="3" applyNumberFormat="1" applyFont="1" applyAlignment="1">
      <alignment horizontal="center" vertical="center"/>
    </xf>
    <xf numFmtId="165" fontId="31" fillId="0" borderId="9" xfId="96" applyNumberFormat="1" applyFont="1" applyFill="1" applyBorder="1" applyAlignment="1">
      <alignment horizontal="center" vertical="center"/>
    </xf>
    <xf numFmtId="0" fontId="5" fillId="28" borderId="19" xfId="3" applyFont="1" applyFill="1" applyBorder="1" applyAlignment="1">
      <alignment horizontal="center" vertical="center"/>
    </xf>
    <xf numFmtId="0" fontId="5" fillId="28" borderId="0" xfId="3" applyFont="1" applyFill="1" applyAlignment="1">
      <alignment horizontal="center" vertical="center"/>
    </xf>
    <xf numFmtId="165" fontId="5" fillId="28" borderId="9" xfId="96" applyNumberFormat="1" applyFont="1" applyFill="1" applyBorder="1" applyAlignment="1">
      <alignment horizontal="center" vertical="center"/>
    </xf>
    <xf numFmtId="3" fontId="5" fillId="28" borderId="0" xfId="3" applyNumberFormat="1" applyFont="1" applyFill="1" applyAlignment="1">
      <alignment horizontal="center" vertical="center"/>
    </xf>
    <xf numFmtId="0" fontId="31" fillId="28" borderId="22" xfId="3" applyFont="1" applyFill="1" applyBorder="1" applyAlignment="1">
      <alignment horizontal="center" vertical="center"/>
    </xf>
    <xf numFmtId="0" fontId="31" fillId="28" borderId="23" xfId="3" applyFont="1" applyFill="1" applyBorder="1" applyAlignment="1">
      <alignment horizontal="center" vertical="center"/>
    </xf>
    <xf numFmtId="3" fontId="31" fillId="28" borderId="23" xfId="3" applyNumberFormat="1" applyFont="1" applyFill="1" applyBorder="1" applyAlignment="1">
      <alignment horizontal="center" vertical="center"/>
    </xf>
    <xf numFmtId="165" fontId="31" fillId="28" borderId="20" xfId="96" applyNumberFormat="1" applyFont="1" applyFill="1" applyBorder="1" applyAlignment="1">
      <alignment horizontal="center" vertical="center"/>
    </xf>
    <xf numFmtId="0" fontId="31" fillId="28" borderId="22" xfId="3" applyFont="1" applyFill="1" applyBorder="1" applyAlignment="1">
      <alignment vertical="center"/>
    </xf>
    <xf numFmtId="0" fontId="31" fillId="28" borderId="23" xfId="3" applyFont="1" applyFill="1" applyBorder="1" applyAlignment="1">
      <alignment vertical="center"/>
    </xf>
    <xf numFmtId="3" fontId="5" fillId="3" borderId="7" xfId="3" applyNumberFormat="1" applyFont="1" applyFill="1" applyBorder="1" applyAlignment="1">
      <alignment horizontal="center" vertical="center"/>
    </xf>
    <xf numFmtId="10" fontId="6" fillId="28" borderId="7" xfId="96" applyNumberFormat="1" applyFont="1" applyFill="1" applyBorder="1" applyAlignment="1">
      <alignment horizontal="center" vertical="center"/>
    </xf>
    <xf numFmtId="0" fontId="2" fillId="31" borderId="24" xfId="0" applyFont="1" applyFill="1" applyBorder="1"/>
    <xf numFmtId="0" fontId="2" fillId="31" borderId="25" xfId="0" applyFont="1" applyFill="1" applyBorder="1" applyAlignment="1">
      <alignment horizontal="left"/>
    </xf>
    <xf numFmtId="166" fontId="2" fillId="31" borderId="25" xfId="1" applyNumberFormat="1" applyFont="1" applyFill="1" applyBorder="1"/>
    <xf numFmtId="3" fontId="5" fillId="28" borderId="2" xfId="3" applyNumberFormat="1" applyFont="1" applyFill="1" applyBorder="1" applyAlignment="1">
      <alignment horizontal="center" vertical="center"/>
    </xf>
    <xf numFmtId="166" fontId="6" fillId="3" borderId="7" xfId="1" applyNumberFormat="1" applyFont="1" applyFill="1" applyBorder="1" applyAlignment="1">
      <alignment horizontal="right" vertical="center"/>
    </xf>
    <xf numFmtId="166" fontId="5" fillId="28" borderId="2" xfId="1" applyNumberFormat="1" applyFont="1" applyFill="1" applyBorder="1" applyAlignment="1">
      <alignment horizontal="right" vertical="center"/>
    </xf>
    <xf numFmtId="166" fontId="5" fillId="0" borderId="20" xfId="1" applyNumberFormat="1" applyFont="1" applyBorder="1" applyAlignment="1">
      <alignment horizontal="right" vertical="center"/>
    </xf>
    <xf numFmtId="0" fontId="6" fillId="3" borderId="7" xfId="3" applyFont="1" applyFill="1" applyBorder="1" applyAlignment="1">
      <alignment horizontal="left" vertical="center"/>
    </xf>
    <xf numFmtId="3" fontId="5" fillId="28" borderId="2" xfId="3" applyNumberFormat="1" applyFont="1" applyFill="1" applyBorder="1" applyAlignment="1">
      <alignment horizontal="left" vertical="center"/>
    </xf>
    <xf numFmtId="166" fontId="5" fillId="30" borderId="7" xfId="1" applyNumberFormat="1" applyFont="1" applyFill="1" applyBorder="1" applyAlignment="1">
      <alignment horizontal="right" vertical="center"/>
    </xf>
    <xf numFmtId="166" fontId="5" fillId="3" borderId="7" xfId="1" applyNumberFormat="1" applyFont="1" applyFill="1" applyBorder="1" applyAlignment="1">
      <alignment vertical="center"/>
    </xf>
    <xf numFmtId="166" fontId="5" fillId="28" borderId="7" xfId="1" applyNumberFormat="1" applyFont="1" applyFill="1" applyBorder="1" applyAlignment="1">
      <alignment vertical="center"/>
    </xf>
    <xf numFmtId="0" fontId="5" fillId="3" borderId="21" xfId="3" applyFont="1" applyFill="1" applyBorder="1" applyAlignment="1">
      <alignment vertical="center"/>
    </xf>
    <xf numFmtId="0" fontId="5" fillId="28" borderId="21" xfId="3" applyFont="1" applyFill="1" applyBorder="1" applyAlignment="1">
      <alignment vertical="center"/>
    </xf>
    <xf numFmtId="165" fontId="6" fillId="28" borderId="7" xfId="2" applyNumberFormat="1" applyFont="1" applyFill="1" applyBorder="1" applyAlignment="1">
      <alignment horizontal="right" vertical="center"/>
    </xf>
    <xf numFmtId="166" fontId="0" fillId="0" borderId="0" xfId="0" applyNumberFormat="1"/>
    <xf numFmtId="0" fontId="31" fillId="2" borderId="7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28" borderId="1" xfId="3" applyFont="1" applyFill="1" applyBorder="1" applyAlignment="1">
      <alignment horizontal="center" vertical="center"/>
    </xf>
    <xf numFmtId="0" fontId="5" fillId="28" borderId="8" xfId="3" applyFont="1" applyFill="1" applyBorder="1" applyAlignment="1">
      <alignment horizontal="center" vertical="center"/>
    </xf>
    <xf numFmtId="0" fontId="5" fillId="28" borderId="2" xfId="3" applyFont="1" applyFill="1" applyBorder="1" applyAlignment="1">
      <alignment horizontal="center" vertical="center"/>
    </xf>
    <xf numFmtId="0" fontId="33" fillId="2" borderId="1" xfId="3" applyFont="1" applyFill="1" applyBorder="1" applyAlignment="1">
      <alignment horizontal="center" vertical="center"/>
    </xf>
    <xf numFmtId="0" fontId="33" fillId="2" borderId="8" xfId="3" applyFont="1" applyFill="1" applyBorder="1" applyAlignment="1">
      <alignment horizontal="center" vertical="center"/>
    </xf>
    <xf numFmtId="0" fontId="33" fillId="2" borderId="2" xfId="3" applyFont="1" applyFill="1" applyBorder="1" applyAlignment="1">
      <alignment horizontal="center" vertical="center"/>
    </xf>
    <xf numFmtId="0" fontId="5" fillId="29" borderId="1" xfId="3" applyFont="1" applyFill="1" applyBorder="1" applyAlignment="1">
      <alignment horizontal="center" vertical="center"/>
    </xf>
    <xf numFmtId="0" fontId="5" fillId="29" borderId="8" xfId="3" applyFont="1" applyFill="1" applyBorder="1" applyAlignment="1">
      <alignment horizontal="center" vertical="center"/>
    </xf>
    <xf numFmtId="0" fontId="5" fillId="29" borderId="2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33" fillId="2" borderId="1" xfId="3" applyFont="1" applyFill="1" applyBorder="1" applyAlignment="1">
      <alignment horizontal="center" vertical="center" wrapText="1"/>
    </xf>
    <xf numFmtId="0" fontId="33" fillId="2" borderId="8" xfId="3" applyFont="1" applyFill="1" applyBorder="1" applyAlignment="1">
      <alignment horizontal="center" vertical="center" wrapText="1"/>
    </xf>
    <xf numFmtId="0" fontId="33" fillId="2" borderId="2" xfId="3" applyFont="1" applyFill="1" applyBorder="1" applyAlignment="1">
      <alignment horizontal="center" vertical="center" wrapText="1"/>
    </xf>
    <xf numFmtId="0" fontId="5" fillId="30" borderId="7" xfId="3" applyFont="1" applyFill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6" fillId="28" borderId="7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33" fillId="2" borderId="19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 vertical="center" wrapText="1"/>
    </xf>
    <xf numFmtId="0" fontId="6" fillId="28" borderId="1" xfId="3" applyFont="1" applyFill="1" applyBorder="1" applyAlignment="1">
      <alignment horizontal="center" vertical="center"/>
    </xf>
    <xf numFmtId="0" fontId="6" fillId="28" borderId="2" xfId="3" applyFont="1" applyFill="1" applyBorder="1" applyAlignment="1">
      <alignment horizontal="center" vertical="center"/>
    </xf>
  </cellXfs>
  <cellStyles count="178">
    <cellStyle name="20% - Accent1 2" xfId="122" xr:uid="{00000000-0005-0000-0000-000000000000}"/>
    <cellStyle name="20% - Accent2 2" xfId="123" xr:uid="{00000000-0005-0000-0000-000001000000}"/>
    <cellStyle name="20% - Accent3 2" xfId="124" xr:uid="{00000000-0005-0000-0000-000002000000}"/>
    <cellStyle name="20% - Accent4 2" xfId="125" xr:uid="{00000000-0005-0000-0000-000003000000}"/>
    <cellStyle name="20% - Accent5 2" xfId="126" xr:uid="{00000000-0005-0000-0000-000004000000}"/>
    <cellStyle name="20% - Accent6 2" xfId="127" xr:uid="{00000000-0005-0000-0000-000005000000}"/>
    <cellStyle name="20% - Ênfase1 2" xfId="64" xr:uid="{00000000-0005-0000-0000-000006000000}"/>
    <cellStyle name="20% - Ênfase1 3" xfId="5" xr:uid="{00000000-0005-0000-0000-000007000000}"/>
    <cellStyle name="20% - Ênfase2 2" xfId="65" xr:uid="{00000000-0005-0000-0000-000008000000}"/>
    <cellStyle name="20% - Ênfase2 3" xfId="6" xr:uid="{00000000-0005-0000-0000-000009000000}"/>
    <cellStyle name="20% - Ênfase3 2" xfId="66" xr:uid="{00000000-0005-0000-0000-00000A000000}"/>
    <cellStyle name="20% - Ênfase3 3" xfId="7" xr:uid="{00000000-0005-0000-0000-00000B000000}"/>
    <cellStyle name="20% - Ênfase4 2" xfId="67" xr:uid="{00000000-0005-0000-0000-00000C000000}"/>
    <cellStyle name="20% - Ênfase4 3" xfId="8" xr:uid="{00000000-0005-0000-0000-00000D000000}"/>
    <cellStyle name="20% - Ênfase5 2" xfId="68" xr:uid="{00000000-0005-0000-0000-00000E000000}"/>
    <cellStyle name="20% - Ênfase5 3" xfId="9" xr:uid="{00000000-0005-0000-0000-00000F000000}"/>
    <cellStyle name="20% - Ênfase6 2" xfId="69" xr:uid="{00000000-0005-0000-0000-000010000000}"/>
    <cellStyle name="20% - Ênfase6 3" xfId="10" xr:uid="{00000000-0005-0000-0000-000011000000}"/>
    <cellStyle name="40% - Accent1 2" xfId="128" xr:uid="{00000000-0005-0000-0000-000012000000}"/>
    <cellStyle name="40% - Accent2 2" xfId="129" xr:uid="{00000000-0005-0000-0000-000013000000}"/>
    <cellStyle name="40% - Accent3 2" xfId="130" xr:uid="{00000000-0005-0000-0000-000014000000}"/>
    <cellStyle name="40% - Accent4 2" xfId="131" xr:uid="{00000000-0005-0000-0000-000015000000}"/>
    <cellStyle name="40% - Accent5 2" xfId="132" xr:uid="{00000000-0005-0000-0000-000016000000}"/>
    <cellStyle name="40% - Accent6 2" xfId="133" xr:uid="{00000000-0005-0000-0000-000017000000}"/>
    <cellStyle name="40% - Ênfase1 2" xfId="70" xr:uid="{00000000-0005-0000-0000-000018000000}"/>
    <cellStyle name="40% - Ênfase1 3" xfId="11" xr:uid="{00000000-0005-0000-0000-000019000000}"/>
    <cellStyle name="40% - Ênfase2 2" xfId="71" xr:uid="{00000000-0005-0000-0000-00001A000000}"/>
    <cellStyle name="40% - Ênfase2 3" xfId="12" xr:uid="{00000000-0005-0000-0000-00001B000000}"/>
    <cellStyle name="40% - Ênfase3 2" xfId="72" xr:uid="{00000000-0005-0000-0000-00001C000000}"/>
    <cellStyle name="40% - Ênfase3 3" xfId="13" xr:uid="{00000000-0005-0000-0000-00001D000000}"/>
    <cellStyle name="40% - Ênfase4 2" xfId="73" xr:uid="{00000000-0005-0000-0000-00001E000000}"/>
    <cellStyle name="40% - Ênfase4 3" xfId="14" xr:uid="{00000000-0005-0000-0000-00001F000000}"/>
    <cellStyle name="40% - Ênfase5 2" xfId="74" xr:uid="{00000000-0005-0000-0000-000020000000}"/>
    <cellStyle name="40% - Ênfase5 3" xfId="15" xr:uid="{00000000-0005-0000-0000-000021000000}"/>
    <cellStyle name="40% - Ênfase6 2" xfId="75" xr:uid="{00000000-0005-0000-0000-000022000000}"/>
    <cellStyle name="40% - Ênfase6 3" xfId="16" xr:uid="{00000000-0005-0000-0000-000023000000}"/>
    <cellStyle name="60% - Accent1 2" xfId="134" xr:uid="{00000000-0005-0000-0000-000024000000}"/>
    <cellStyle name="60% - Accent2 2" xfId="135" xr:uid="{00000000-0005-0000-0000-000025000000}"/>
    <cellStyle name="60% - Accent3 2" xfId="136" xr:uid="{00000000-0005-0000-0000-000026000000}"/>
    <cellStyle name="60% - Accent4 2" xfId="137" xr:uid="{00000000-0005-0000-0000-000027000000}"/>
    <cellStyle name="60% - Accent5 2" xfId="138" xr:uid="{00000000-0005-0000-0000-000028000000}"/>
    <cellStyle name="60% - Accent6 2" xfId="139" xr:uid="{00000000-0005-0000-0000-000029000000}"/>
    <cellStyle name="60% - Ênfase1 2" xfId="76" xr:uid="{00000000-0005-0000-0000-00002A000000}"/>
    <cellStyle name="60% - Ênfase1 3" xfId="17" xr:uid="{00000000-0005-0000-0000-00002B000000}"/>
    <cellStyle name="60% - Ênfase2 2" xfId="77" xr:uid="{00000000-0005-0000-0000-00002C000000}"/>
    <cellStyle name="60% - Ênfase2 3" xfId="18" xr:uid="{00000000-0005-0000-0000-00002D000000}"/>
    <cellStyle name="60% - Ênfase3 2" xfId="78" xr:uid="{00000000-0005-0000-0000-00002E000000}"/>
    <cellStyle name="60% - Ênfase3 3" xfId="19" xr:uid="{00000000-0005-0000-0000-00002F000000}"/>
    <cellStyle name="60% - Ênfase4 2" xfId="79" xr:uid="{00000000-0005-0000-0000-000030000000}"/>
    <cellStyle name="60% - Ênfase4 3" xfId="20" xr:uid="{00000000-0005-0000-0000-000031000000}"/>
    <cellStyle name="60% - Ênfase5 2" xfId="80" xr:uid="{00000000-0005-0000-0000-000032000000}"/>
    <cellStyle name="60% - Ênfase5 3" xfId="21" xr:uid="{00000000-0005-0000-0000-000033000000}"/>
    <cellStyle name="60% - Ênfase6 2" xfId="81" xr:uid="{00000000-0005-0000-0000-000034000000}"/>
    <cellStyle name="60% - Ênfase6 3" xfId="22" xr:uid="{00000000-0005-0000-0000-000035000000}"/>
    <cellStyle name="Accent1 2" xfId="140" xr:uid="{00000000-0005-0000-0000-000036000000}"/>
    <cellStyle name="Accent2 2" xfId="141" xr:uid="{00000000-0005-0000-0000-000037000000}"/>
    <cellStyle name="Accent3 2" xfId="142" xr:uid="{00000000-0005-0000-0000-000038000000}"/>
    <cellStyle name="Accent4 2" xfId="143" xr:uid="{00000000-0005-0000-0000-000039000000}"/>
    <cellStyle name="Accent5 2" xfId="144" xr:uid="{00000000-0005-0000-0000-00003A000000}"/>
    <cellStyle name="Accent6 2" xfId="145" xr:uid="{00000000-0005-0000-0000-00003B000000}"/>
    <cellStyle name="Bad 2" xfId="146" xr:uid="{00000000-0005-0000-0000-00003C000000}"/>
    <cellStyle name="Bom 2" xfId="82" xr:uid="{00000000-0005-0000-0000-00003D000000}"/>
    <cellStyle name="Bom 3" xfId="23" xr:uid="{00000000-0005-0000-0000-00003E000000}"/>
    <cellStyle name="Calculation 2" xfId="147" xr:uid="{00000000-0005-0000-0000-00003F000000}"/>
    <cellStyle name="Cálculo 2" xfId="83" xr:uid="{00000000-0005-0000-0000-000040000000}"/>
    <cellStyle name="Cálculo 3" xfId="24" xr:uid="{00000000-0005-0000-0000-000041000000}"/>
    <cellStyle name="Canto da tabela dinâmica" xfId="175" xr:uid="{00000000-0005-0000-0000-000042000000}"/>
    <cellStyle name="Célula de Verificação 2" xfId="84" xr:uid="{00000000-0005-0000-0000-000043000000}"/>
    <cellStyle name="Célula de Verificação 3" xfId="25" xr:uid="{00000000-0005-0000-0000-000044000000}"/>
    <cellStyle name="Célula Vinculada 2" xfId="85" xr:uid="{00000000-0005-0000-0000-000045000000}"/>
    <cellStyle name="Célula Vinculada 3" xfId="26" xr:uid="{00000000-0005-0000-0000-000046000000}"/>
    <cellStyle name="Check Cell 2" xfId="148" xr:uid="{00000000-0005-0000-0000-000047000000}"/>
    <cellStyle name="Comma 2" xfId="149" xr:uid="{00000000-0005-0000-0000-000048000000}"/>
    <cellStyle name="Comma 3" xfId="150" xr:uid="{00000000-0005-0000-0000-000049000000}"/>
    <cellStyle name="Ênfase1 2" xfId="86" xr:uid="{00000000-0005-0000-0000-00004A000000}"/>
    <cellStyle name="Ênfase1 3" xfId="27" xr:uid="{00000000-0005-0000-0000-00004B000000}"/>
    <cellStyle name="Ênfase2 2" xfId="87" xr:uid="{00000000-0005-0000-0000-00004C000000}"/>
    <cellStyle name="Ênfase2 3" xfId="28" xr:uid="{00000000-0005-0000-0000-00004D000000}"/>
    <cellStyle name="Ênfase3 2" xfId="88" xr:uid="{00000000-0005-0000-0000-00004E000000}"/>
    <cellStyle name="Ênfase3 3" xfId="29" xr:uid="{00000000-0005-0000-0000-00004F000000}"/>
    <cellStyle name="Ênfase4 2" xfId="89" xr:uid="{00000000-0005-0000-0000-000050000000}"/>
    <cellStyle name="Ênfase4 3" xfId="30" xr:uid="{00000000-0005-0000-0000-000051000000}"/>
    <cellStyle name="Ênfase5 2" xfId="90" xr:uid="{00000000-0005-0000-0000-000052000000}"/>
    <cellStyle name="Ênfase5 3" xfId="31" xr:uid="{00000000-0005-0000-0000-000053000000}"/>
    <cellStyle name="Ênfase6 2" xfId="91" xr:uid="{00000000-0005-0000-0000-000054000000}"/>
    <cellStyle name="Ênfase6 3" xfId="32" xr:uid="{00000000-0005-0000-0000-000055000000}"/>
    <cellStyle name="Entrada 2" xfId="92" xr:uid="{00000000-0005-0000-0000-000056000000}"/>
    <cellStyle name="Entrada 3" xfId="33" xr:uid="{00000000-0005-0000-0000-000057000000}"/>
    <cellStyle name="Excel_CondFormat_1_1_1" xfId="34" xr:uid="{00000000-0005-0000-0000-000058000000}"/>
    <cellStyle name="Explanatory Text 2" xfId="151" xr:uid="{00000000-0005-0000-0000-000059000000}"/>
    <cellStyle name="Good 2" xfId="152" xr:uid="{00000000-0005-0000-0000-00005A000000}"/>
    <cellStyle name="Heading" xfId="35" xr:uid="{00000000-0005-0000-0000-00005B000000}"/>
    <cellStyle name="Heading 1 2" xfId="153" xr:uid="{00000000-0005-0000-0000-00005C000000}"/>
    <cellStyle name="Heading 2 2" xfId="154" xr:uid="{00000000-0005-0000-0000-00005D000000}"/>
    <cellStyle name="Heading 3 2" xfId="155" xr:uid="{00000000-0005-0000-0000-00005E000000}"/>
    <cellStyle name="Heading 4 2" xfId="156" xr:uid="{00000000-0005-0000-0000-00005F000000}"/>
    <cellStyle name="Heading1" xfId="36" xr:uid="{00000000-0005-0000-0000-000060000000}"/>
    <cellStyle name="Incorreto 2" xfId="93" xr:uid="{00000000-0005-0000-0000-000061000000}"/>
    <cellStyle name="Incorreto 3" xfId="37" xr:uid="{00000000-0005-0000-0000-000062000000}"/>
    <cellStyle name="Input 2" xfId="157" xr:uid="{00000000-0005-0000-0000-000063000000}"/>
    <cellStyle name="Linked Cell 2" xfId="158" xr:uid="{00000000-0005-0000-0000-000064000000}"/>
    <cellStyle name="Neutra 2" xfId="94" xr:uid="{00000000-0005-0000-0000-000065000000}"/>
    <cellStyle name="Neutra 3" xfId="38" xr:uid="{00000000-0005-0000-0000-000066000000}"/>
    <cellStyle name="Neutral 2" xfId="159" xr:uid="{00000000-0005-0000-0000-000067000000}"/>
    <cellStyle name="Normal" xfId="0" builtinId="0"/>
    <cellStyle name="Normal 10" xfId="121" xr:uid="{00000000-0005-0000-0000-000069000000}"/>
    <cellStyle name="Normal 11" xfId="160" xr:uid="{00000000-0005-0000-0000-00006A000000}"/>
    <cellStyle name="Normal 12" xfId="174" xr:uid="{00000000-0005-0000-0000-00006B000000}"/>
    <cellStyle name="Normal 13" xfId="177" xr:uid="{00000000-0005-0000-0000-00006C000000}"/>
    <cellStyle name="Normal 14" xfId="4" xr:uid="{00000000-0005-0000-0000-00006D000000}"/>
    <cellStyle name="Normal 2" xfId="39" xr:uid="{00000000-0005-0000-0000-00006E000000}"/>
    <cellStyle name="Normal 3" xfId="40" xr:uid="{00000000-0005-0000-0000-00006F000000}"/>
    <cellStyle name="Normal 3 2" xfId="58" xr:uid="{00000000-0005-0000-0000-000070000000}"/>
    <cellStyle name="Normal 3 2 2" xfId="161" xr:uid="{00000000-0005-0000-0000-000071000000}"/>
    <cellStyle name="Normal 3 3" xfId="111" xr:uid="{00000000-0005-0000-0000-000072000000}"/>
    <cellStyle name="Normal 3 4" xfId="162" xr:uid="{00000000-0005-0000-0000-000073000000}"/>
    <cellStyle name="Normal 4" xfId="56" xr:uid="{00000000-0005-0000-0000-000074000000}"/>
    <cellStyle name="Normal 4 2" xfId="163" xr:uid="{00000000-0005-0000-0000-000075000000}"/>
    <cellStyle name="Normal 5" xfId="57" xr:uid="{00000000-0005-0000-0000-000076000000}"/>
    <cellStyle name="Normal 5 2" xfId="59" xr:uid="{00000000-0005-0000-0000-000077000000}"/>
    <cellStyle name="Normal 5 2 2" xfId="107" xr:uid="{00000000-0005-0000-0000-000078000000}"/>
    <cellStyle name="Normal 5 2 2 2" xfId="115" xr:uid="{00000000-0005-0000-0000-000079000000}"/>
    <cellStyle name="Normal 5 2 3" xfId="114" xr:uid="{00000000-0005-0000-0000-00007A000000}"/>
    <cellStyle name="Normal 5 3" xfId="62" xr:uid="{00000000-0005-0000-0000-00007B000000}"/>
    <cellStyle name="Normal 5 3 2" xfId="116" xr:uid="{00000000-0005-0000-0000-00007C000000}"/>
    <cellStyle name="Normal 5 4" xfId="112" xr:uid="{00000000-0005-0000-0000-00007D000000}"/>
    <cellStyle name="Normal 5 5" xfId="113" xr:uid="{00000000-0005-0000-0000-00007E000000}"/>
    <cellStyle name="Normal 6" xfId="60" xr:uid="{00000000-0005-0000-0000-00007F000000}"/>
    <cellStyle name="Normal 6 2" xfId="108" xr:uid="{00000000-0005-0000-0000-000080000000}"/>
    <cellStyle name="Normal 6 2 2" xfId="118" xr:uid="{00000000-0005-0000-0000-000081000000}"/>
    <cellStyle name="Normal 6 3" xfId="117" xr:uid="{00000000-0005-0000-0000-000082000000}"/>
    <cellStyle name="Normal 7" xfId="63" xr:uid="{00000000-0005-0000-0000-000083000000}"/>
    <cellStyle name="Normal 7 2" xfId="164" xr:uid="{00000000-0005-0000-0000-000084000000}"/>
    <cellStyle name="Normal 8" xfId="61" xr:uid="{00000000-0005-0000-0000-000085000000}"/>
    <cellStyle name="Normal 8 2" xfId="119" xr:uid="{00000000-0005-0000-0000-000086000000}"/>
    <cellStyle name="Normal 9" xfId="110" xr:uid="{00000000-0005-0000-0000-000087000000}"/>
    <cellStyle name="Normal_ESTIMATIVAS MUNICIPAIS 2011" xfId="3" xr:uid="{00000000-0005-0000-0000-000088000000}"/>
    <cellStyle name="Nota 2" xfId="95" xr:uid="{00000000-0005-0000-0000-000089000000}"/>
    <cellStyle name="Nota 3" xfId="41" xr:uid="{00000000-0005-0000-0000-00008A000000}"/>
    <cellStyle name="Note 2" xfId="165" xr:uid="{00000000-0005-0000-0000-00008B000000}"/>
    <cellStyle name="Output 2" xfId="166" xr:uid="{00000000-0005-0000-0000-00008C000000}"/>
    <cellStyle name="Percent 2" xfId="167" xr:uid="{00000000-0005-0000-0000-00008D000000}"/>
    <cellStyle name="Percent 3" xfId="168" xr:uid="{00000000-0005-0000-0000-00008E000000}"/>
    <cellStyle name="Porcentagem" xfId="2" builtinId="5"/>
    <cellStyle name="Porcentagem 2" xfId="55" xr:uid="{00000000-0005-0000-0000-000090000000}"/>
    <cellStyle name="Porcentagem 3" xfId="96" xr:uid="{00000000-0005-0000-0000-000091000000}"/>
    <cellStyle name="Porcentagem 3 2" xfId="169" xr:uid="{00000000-0005-0000-0000-000092000000}"/>
    <cellStyle name="Porcentagem 4" xfId="109" xr:uid="{00000000-0005-0000-0000-000093000000}"/>
    <cellStyle name="Porcentagem 4 2" xfId="120" xr:uid="{00000000-0005-0000-0000-000094000000}"/>
    <cellStyle name="Porcentagem 5" xfId="42" xr:uid="{00000000-0005-0000-0000-000095000000}"/>
    <cellStyle name="Result" xfId="43" xr:uid="{00000000-0005-0000-0000-000096000000}"/>
    <cellStyle name="Result2" xfId="44" xr:uid="{00000000-0005-0000-0000-000097000000}"/>
    <cellStyle name="Saída 2" xfId="97" xr:uid="{00000000-0005-0000-0000-000098000000}"/>
    <cellStyle name="Saída 3" xfId="45" xr:uid="{00000000-0005-0000-0000-000099000000}"/>
    <cellStyle name="Texto de Aviso 2" xfId="98" xr:uid="{00000000-0005-0000-0000-00009A000000}"/>
    <cellStyle name="Texto de Aviso 3" xfId="46" xr:uid="{00000000-0005-0000-0000-00009B000000}"/>
    <cellStyle name="Texto Explicativo 2" xfId="99" xr:uid="{00000000-0005-0000-0000-00009C000000}"/>
    <cellStyle name="Texto Explicativo 3" xfId="47" xr:uid="{00000000-0005-0000-0000-00009D000000}"/>
    <cellStyle name="Title 2" xfId="170" xr:uid="{00000000-0005-0000-0000-00009E000000}"/>
    <cellStyle name="Título 1 2" xfId="101" xr:uid="{00000000-0005-0000-0000-00009F000000}"/>
    <cellStyle name="Título 1 3" xfId="49" xr:uid="{00000000-0005-0000-0000-0000A0000000}"/>
    <cellStyle name="Título 2 2" xfId="102" xr:uid="{00000000-0005-0000-0000-0000A1000000}"/>
    <cellStyle name="Título 2 3" xfId="50" xr:uid="{00000000-0005-0000-0000-0000A2000000}"/>
    <cellStyle name="Título 3 2" xfId="103" xr:uid="{00000000-0005-0000-0000-0000A3000000}"/>
    <cellStyle name="Título 3 3" xfId="51" xr:uid="{00000000-0005-0000-0000-0000A4000000}"/>
    <cellStyle name="Título 4 2" xfId="104" xr:uid="{00000000-0005-0000-0000-0000A5000000}"/>
    <cellStyle name="Título 4 3" xfId="52" xr:uid="{00000000-0005-0000-0000-0000A6000000}"/>
    <cellStyle name="Título 5" xfId="100" xr:uid="{00000000-0005-0000-0000-0000A7000000}"/>
    <cellStyle name="Título 6" xfId="48" xr:uid="{00000000-0005-0000-0000-0000A8000000}"/>
    <cellStyle name="Total 2" xfId="105" xr:uid="{00000000-0005-0000-0000-0000A9000000}"/>
    <cellStyle name="Total 3" xfId="171" xr:uid="{00000000-0005-0000-0000-0000AA000000}"/>
    <cellStyle name="Total 4" xfId="53" xr:uid="{00000000-0005-0000-0000-0000AB000000}"/>
    <cellStyle name="Valor da tabela dinâmica" xfId="176" xr:uid="{00000000-0005-0000-0000-0000AC000000}"/>
    <cellStyle name="Vírgula" xfId="1" builtinId="3"/>
    <cellStyle name="Vírgula 2" xfId="106" xr:uid="{00000000-0005-0000-0000-0000AE000000}"/>
    <cellStyle name="Vírgula 2 2" xfId="172" xr:uid="{00000000-0005-0000-0000-0000AF000000}"/>
    <cellStyle name="Vírgula 3" xfId="54" xr:uid="{00000000-0005-0000-0000-0000B0000000}"/>
    <cellStyle name="Warning Text 2" xfId="173" xr:uid="{00000000-0005-0000-0000-0000B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87323543989761"/>
          <c:y val="4.8406496055756094E-2"/>
          <c:w val="0.75138364770406318"/>
          <c:h val="0.78092402398649219"/>
        </c:manualLayout>
      </c:layout>
      <c:barChart>
        <c:barDir val="bar"/>
        <c:grouping val="clustered"/>
        <c:varyColors val="0"/>
        <c:ser>
          <c:idx val="0"/>
          <c:order val="0"/>
          <c:tx>
            <c:v>Municípios</c:v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9394BD5-1F27-4156-8C4D-ECAB62640F2D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B3B-40CA-A08F-05CA57FD1AF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2BCD5F3-36B2-4B0A-8E8E-2C533C3D3769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B3B-40CA-A08F-05CA57FD1AF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054EAC3-80F3-419D-B77E-E10FFCD9F4B1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B3B-40CA-A08F-05CA57FD1AF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FF6C28D-3B35-48ED-AC6E-A6088BD715EF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B3B-40CA-A08F-05CA57FD1AF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1C38089-DBA1-4943-ABD8-E2C0AA3EC32B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B3B-40CA-A08F-05CA57FD1AF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9E37E77-1316-444F-AC9A-D899D0EDF69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B3B-40CA-A08F-05CA57FD1AF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38EAF24-9271-4560-BF9A-899AB2EBC59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CB3B-40CA-A08F-05CA57FD1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'GRAFICO 1'!$B$2:$H$2</c:f>
              <c:strCache>
                <c:ptCount val="7"/>
                <c:pt idx="0">
                  <c:v> até 5.000</c:v>
                </c:pt>
                <c:pt idx="1">
                  <c:v>5.001 até 10.000</c:v>
                </c:pt>
                <c:pt idx="2">
                  <c:v>10.001 até 20.000</c:v>
                </c:pt>
                <c:pt idx="3">
                  <c:v>20.001 até 50.000</c:v>
                </c:pt>
                <c:pt idx="4">
                  <c:v>50.001 até 100.000</c:v>
                </c:pt>
                <c:pt idx="5">
                  <c:v>100.001 até 500.000</c:v>
                </c:pt>
                <c:pt idx="6">
                  <c:v>acima de 500.000</c:v>
                </c:pt>
              </c:strCache>
            </c:strRef>
          </c:cat>
          <c:val>
            <c:numRef>
              <c:f>'GRAFICO 1'!$B$3:$H$3</c:f>
              <c:numCache>
                <c:formatCode>0.0%</c:formatCode>
                <c:ptCount val="7"/>
                <c:pt idx="0">
                  <c:v>0.23123877917414723</c:v>
                </c:pt>
                <c:pt idx="1">
                  <c:v>0.21149012567324954</c:v>
                </c:pt>
                <c:pt idx="2">
                  <c:v>0.2436265709156194</c:v>
                </c:pt>
                <c:pt idx="3">
                  <c:v>0.19245960502692999</c:v>
                </c:pt>
                <c:pt idx="4">
                  <c:v>6.0861759425493718E-2</c:v>
                </c:pt>
                <c:pt idx="5">
                  <c:v>5.1705565529622979E-2</c:v>
                </c:pt>
                <c:pt idx="6">
                  <c:v>8.6175942549371626E-3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'GRAFICO 1'!$B$7:$H$7</c15:f>
                <c15:dlblRangeCache>
                  <c:ptCount val="7"/>
                  <c:pt idx="0">
                    <c:v> 1.288 </c:v>
                  </c:pt>
                  <c:pt idx="1">
                    <c:v> 1.178 </c:v>
                  </c:pt>
                  <c:pt idx="2">
                    <c:v> 1.357 </c:v>
                  </c:pt>
                  <c:pt idx="3">
                    <c:v> 1.072 </c:v>
                  </c:pt>
                  <c:pt idx="4">
                    <c:v> 339 </c:v>
                  </c:pt>
                  <c:pt idx="5">
                    <c:v> 288 </c:v>
                  </c:pt>
                  <c:pt idx="6">
                    <c:v> 48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E8F-497A-A530-B2E5DCD67801}"/>
            </c:ext>
          </c:extLst>
        </c:ser>
        <c:ser>
          <c:idx val="1"/>
          <c:order val="1"/>
          <c:tx>
            <c:strRef>
              <c:f>'GRAFICO 1'!$A$4</c:f>
              <c:strCache>
                <c:ptCount val="1"/>
                <c:pt idx="0">
                  <c:v>População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E357F96-D43A-4BD6-A05F-02D7ED650E2F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B3B-40CA-A08F-05CA57FD1AF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A328CBE-992E-412A-A9BB-C901BD20F84B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B3B-40CA-A08F-05CA57FD1AF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30FE086-3F48-4334-BD0D-45E909A7763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B3B-40CA-A08F-05CA57FD1AF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B66B412-BFAA-4564-A761-E9E12A46270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B3B-40CA-A08F-05CA57FD1AF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E2B5AF2-F8C8-4B09-8DFC-CE6CCB5D3A3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B3B-40CA-A08F-05CA57FD1AF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A7530CB-3A84-428E-A46F-FECA8FC8E53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B3B-40CA-A08F-05CA57FD1AF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3E33A9E-A5EA-4714-B69B-BF02C860F32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B3B-40CA-A08F-05CA57FD1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'GRAFICO 1'!$B$2:$H$2</c:f>
              <c:strCache>
                <c:ptCount val="7"/>
                <c:pt idx="0">
                  <c:v> até 5.000</c:v>
                </c:pt>
                <c:pt idx="1">
                  <c:v>5.001 até 10.000</c:v>
                </c:pt>
                <c:pt idx="2">
                  <c:v>10.001 até 20.000</c:v>
                </c:pt>
                <c:pt idx="3">
                  <c:v>20.001 até 50.000</c:v>
                </c:pt>
                <c:pt idx="4">
                  <c:v>50.001 até 100.000</c:v>
                </c:pt>
                <c:pt idx="5">
                  <c:v>100.001 até 500.000</c:v>
                </c:pt>
                <c:pt idx="6">
                  <c:v>acima de 500.000</c:v>
                </c:pt>
              </c:strCache>
            </c:strRef>
          </c:cat>
          <c:val>
            <c:numRef>
              <c:f>'GRAFICO 1'!$B$4:$H$4</c:f>
              <c:numCache>
                <c:formatCode>0.0%</c:formatCode>
                <c:ptCount val="7"/>
                <c:pt idx="0">
                  <c:v>2.0438881146842128E-2</c:v>
                </c:pt>
                <c:pt idx="1">
                  <c:v>3.9653816437051279E-2</c:v>
                </c:pt>
                <c:pt idx="2">
                  <c:v>9.0711590138004436E-2</c:v>
                </c:pt>
                <c:pt idx="3">
                  <c:v>0.1558107193047446</c:v>
                </c:pt>
                <c:pt idx="4">
                  <c:v>0.11167123075023373</c:v>
                </c:pt>
                <c:pt idx="5">
                  <c:v>0.27272671594136427</c:v>
                </c:pt>
                <c:pt idx="6">
                  <c:v>0.30898704628175955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'GRAFICO 1'!$B$8:$H$8</c15:f>
                <c15:dlblRangeCache>
                  <c:ptCount val="7"/>
                  <c:pt idx="0">
                    <c:v> 4.344.974 </c:v>
                  </c:pt>
                  <c:pt idx="1">
                    <c:v> 8.429.757 </c:v>
                  </c:pt>
                  <c:pt idx="2">
                    <c:v> 19.283.810 </c:v>
                  </c:pt>
                  <c:pt idx="3">
                    <c:v> 33.122.827 </c:v>
                  </c:pt>
                  <c:pt idx="4">
                    <c:v> 23.739.489 </c:v>
                  </c:pt>
                  <c:pt idx="5">
                    <c:v> 57.977.268 </c:v>
                  </c:pt>
                  <c:pt idx="6">
                    <c:v> 65.685.625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5E8F-497A-A530-B2E5DCD678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0374400"/>
        <c:axId val="420376576"/>
      </c:barChart>
      <c:catAx>
        <c:axId val="420374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Faixa de tamanho de população do município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420376576"/>
        <c:crosses val="autoZero"/>
        <c:auto val="1"/>
        <c:lblAlgn val="ctr"/>
        <c:lblOffset val="100"/>
        <c:noMultiLvlLbl val="0"/>
      </c:catAx>
      <c:valAx>
        <c:axId val="42037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%</a:t>
                </a:r>
                <a:r>
                  <a:rPr lang="pt-BR" baseline="0"/>
                  <a:t> em relação ao total do Brasil</a:t>
                </a:r>
                <a:endParaRPr lang="pt-BR"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420374400"/>
        <c:crosses val="autoZero"/>
        <c:crossBetween val="between"/>
        <c:majorUnit val="2.5000000000000008E-2"/>
      </c:valAx>
    </c:plotArea>
    <c:legend>
      <c:legendPos val="r"/>
      <c:layout>
        <c:manualLayout>
          <c:xMode val="edge"/>
          <c:yMode val="edge"/>
          <c:x val="0.87251898882173706"/>
          <c:y val="0.43994677292476897"/>
          <c:w val="0.10477771014733502"/>
          <c:h val="0.16959709117649688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10</xdr:row>
      <xdr:rowOff>171449</xdr:rowOff>
    </xdr:from>
    <xdr:to>
      <xdr:col>10</xdr:col>
      <xdr:colOff>114299</xdr:colOff>
      <xdr:row>34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workbookViewId="0">
      <selection activeCell="H29" sqref="H29"/>
    </sheetView>
  </sheetViews>
  <sheetFormatPr defaultRowHeight="15" x14ac:dyDescent="0.25"/>
  <cols>
    <col min="2" max="2" width="15.42578125" bestFit="1" customWidth="1"/>
    <col min="3" max="3" width="16" bestFit="1" customWidth="1"/>
    <col min="4" max="4" width="12.7109375" bestFit="1" customWidth="1"/>
    <col min="6" max="6" width="17.42578125" bestFit="1" customWidth="1"/>
    <col min="7" max="7" width="16" bestFit="1" customWidth="1"/>
  </cols>
  <sheetData>
    <row r="1" spans="1:8" ht="21" customHeight="1" x14ac:dyDescent="0.25">
      <c r="A1" s="74" t="s">
        <v>83</v>
      </c>
      <c r="B1" s="74"/>
      <c r="C1" s="74"/>
      <c r="D1" s="74"/>
      <c r="E1" s="74"/>
      <c r="F1" s="74"/>
      <c r="G1" s="74"/>
      <c r="H1" s="74"/>
    </row>
    <row r="2" spans="1:8" ht="15" customHeight="1" x14ac:dyDescent="0.25">
      <c r="A2" s="31" t="s">
        <v>1</v>
      </c>
      <c r="B2" s="32" t="s">
        <v>2</v>
      </c>
      <c r="C2" s="32" t="s">
        <v>91</v>
      </c>
      <c r="D2" s="33" t="s">
        <v>84</v>
      </c>
      <c r="E2" s="31" t="s">
        <v>1</v>
      </c>
      <c r="F2" s="32" t="s">
        <v>2</v>
      </c>
      <c r="G2" s="32" t="s">
        <v>91</v>
      </c>
      <c r="H2" s="33" t="s">
        <v>84</v>
      </c>
    </row>
    <row r="3" spans="1:8" x14ac:dyDescent="0.25">
      <c r="A3" s="34" t="s">
        <v>4</v>
      </c>
      <c r="B3" s="35" t="s">
        <v>147</v>
      </c>
      <c r="C3" s="36">
        <v>45973194</v>
      </c>
      <c r="D3" s="37">
        <v>0.216</v>
      </c>
      <c r="E3" s="34" t="s">
        <v>30</v>
      </c>
      <c r="F3" s="35" t="s">
        <v>217</v>
      </c>
      <c r="G3" s="36">
        <v>4102129</v>
      </c>
      <c r="H3" s="37">
        <v>1.9E-2</v>
      </c>
    </row>
    <row r="4" spans="1:8" x14ac:dyDescent="0.25">
      <c r="A4" s="38" t="s">
        <v>6</v>
      </c>
      <c r="B4" s="39" t="s">
        <v>216</v>
      </c>
      <c r="C4" s="40">
        <v>21322691</v>
      </c>
      <c r="D4" s="41">
        <v>0.1</v>
      </c>
      <c r="E4" s="38" t="s">
        <v>32</v>
      </c>
      <c r="F4" s="39" t="s">
        <v>222</v>
      </c>
      <c r="G4" s="40">
        <v>3836399</v>
      </c>
      <c r="H4" s="41">
        <v>1.7999999999999999E-2</v>
      </c>
    </row>
    <row r="5" spans="1:8" x14ac:dyDescent="0.25">
      <c r="A5" s="42" t="s">
        <v>8</v>
      </c>
      <c r="B5" s="43" t="s">
        <v>148</v>
      </c>
      <c r="C5" s="44">
        <v>17219679</v>
      </c>
      <c r="D5" s="45">
        <v>8.1000000000000003E-2</v>
      </c>
      <c r="E5" s="42" t="s">
        <v>34</v>
      </c>
      <c r="F5" s="43" t="s">
        <v>210</v>
      </c>
      <c r="G5" s="44">
        <v>3446071</v>
      </c>
      <c r="H5" s="45">
        <v>1.6E-2</v>
      </c>
    </row>
    <row r="6" spans="1:8" x14ac:dyDescent="0.25">
      <c r="A6" s="38" t="s">
        <v>10</v>
      </c>
      <c r="B6" s="39" t="s">
        <v>215</v>
      </c>
      <c r="C6" s="40">
        <v>14850513</v>
      </c>
      <c r="D6" s="41">
        <v>7.0000000000000007E-2</v>
      </c>
      <c r="E6" s="38" t="s">
        <v>43</v>
      </c>
      <c r="F6" s="39" t="s">
        <v>208</v>
      </c>
      <c r="G6" s="40">
        <v>3375646</v>
      </c>
      <c r="H6" s="41">
        <v>1.6E-2</v>
      </c>
    </row>
    <row r="7" spans="1:8" x14ac:dyDescent="0.25">
      <c r="A7" s="42" t="s">
        <v>12</v>
      </c>
      <c r="B7" s="43" t="s">
        <v>218</v>
      </c>
      <c r="C7" s="44">
        <v>11824665</v>
      </c>
      <c r="D7" s="45">
        <v>5.6000000000000001E-2</v>
      </c>
      <c r="E7" s="42" t="s">
        <v>44</v>
      </c>
      <c r="F7" s="43" t="s">
        <v>213</v>
      </c>
      <c r="G7" s="44">
        <v>3220104</v>
      </c>
      <c r="H7" s="45">
        <v>1.4999999999999999E-2</v>
      </c>
    </row>
    <row r="8" spans="1:8" x14ac:dyDescent="0.25">
      <c r="A8" s="38" t="s">
        <v>14</v>
      </c>
      <c r="B8" s="39" t="s">
        <v>220</v>
      </c>
      <c r="C8" s="40">
        <v>11229915</v>
      </c>
      <c r="D8" s="41">
        <v>5.2999999999999999E-2</v>
      </c>
      <c r="E8" s="38" t="s">
        <v>46</v>
      </c>
      <c r="F8" s="39" t="s">
        <v>224</v>
      </c>
      <c r="G8" s="40">
        <v>2982818</v>
      </c>
      <c r="H8" s="41">
        <v>1.4E-2</v>
      </c>
    </row>
    <row r="9" spans="1:8" x14ac:dyDescent="0.25">
      <c r="A9" s="42" t="s">
        <v>16</v>
      </c>
      <c r="B9" s="43" t="s">
        <v>212</v>
      </c>
      <c r="C9" s="44">
        <v>9539029</v>
      </c>
      <c r="D9" s="45">
        <v>4.4999999999999998E-2</v>
      </c>
      <c r="E9" s="42" t="s">
        <v>48</v>
      </c>
      <c r="F9" s="43" t="s">
        <v>221</v>
      </c>
      <c r="G9" s="44">
        <v>2901895</v>
      </c>
      <c r="H9" s="45">
        <v>1.4E-2</v>
      </c>
    </row>
    <row r="10" spans="1:8" x14ac:dyDescent="0.25">
      <c r="A10" s="38" t="s">
        <v>18</v>
      </c>
      <c r="B10" s="39" t="s">
        <v>209</v>
      </c>
      <c r="C10" s="40">
        <v>9233656</v>
      </c>
      <c r="D10" s="41">
        <v>4.2999999999999997E-2</v>
      </c>
      <c r="E10" s="38" t="s">
        <v>49</v>
      </c>
      <c r="F10" s="39" t="s">
        <v>214</v>
      </c>
      <c r="G10" s="40">
        <v>2291077</v>
      </c>
      <c r="H10" s="41">
        <v>1.0999999999999999E-2</v>
      </c>
    </row>
    <row r="11" spans="1:8" x14ac:dyDescent="0.25">
      <c r="A11" s="42" t="s">
        <v>20</v>
      </c>
      <c r="B11" s="43" t="s">
        <v>204</v>
      </c>
      <c r="C11" s="44">
        <v>8664306</v>
      </c>
      <c r="D11" s="45">
        <v>4.1000000000000002E-2</v>
      </c>
      <c r="E11" s="42" t="s">
        <v>50</v>
      </c>
      <c r="F11" s="43" t="s">
        <v>200</v>
      </c>
      <c r="G11" s="44">
        <v>1746227</v>
      </c>
      <c r="H11" s="45">
        <v>8.0000000000000002E-3</v>
      </c>
    </row>
    <row r="12" spans="1:8" x14ac:dyDescent="0.25">
      <c r="A12" s="38" t="s">
        <v>22</v>
      </c>
      <c r="B12" s="39" t="s">
        <v>219</v>
      </c>
      <c r="C12" s="40">
        <v>8058441</v>
      </c>
      <c r="D12" s="41">
        <v>3.7999999999999999E-2</v>
      </c>
      <c r="E12" s="38" t="s">
        <v>51</v>
      </c>
      <c r="F12" s="39" t="s">
        <v>206</v>
      </c>
      <c r="G12" s="40">
        <v>1577342</v>
      </c>
      <c r="H12" s="41">
        <v>7.0000000000000001E-3</v>
      </c>
    </row>
    <row r="13" spans="1:8" ht="15" customHeight="1" x14ac:dyDescent="0.25">
      <c r="A13" s="42" t="s">
        <v>24</v>
      </c>
      <c r="B13" s="43" t="s">
        <v>223</v>
      </c>
      <c r="C13" s="44">
        <v>7350483</v>
      </c>
      <c r="D13" s="45">
        <v>3.5000000000000003E-2</v>
      </c>
      <c r="E13" s="42" t="s">
        <v>52</v>
      </c>
      <c r="F13" s="43" t="s">
        <v>201</v>
      </c>
      <c r="G13" s="44">
        <v>880631</v>
      </c>
      <c r="H13" s="45">
        <v>4.0000000000000001E-3</v>
      </c>
    </row>
    <row r="14" spans="1:8" x14ac:dyDescent="0.25">
      <c r="A14" s="46" t="s">
        <v>26</v>
      </c>
      <c r="B14" s="47" t="s">
        <v>207</v>
      </c>
      <c r="C14" s="40">
        <v>7010960</v>
      </c>
      <c r="D14" s="48">
        <v>3.3000000000000002E-2</v>
      </c>
      <c r="E14" s="46" t="s">
        <v>53</v>
      </c>
      <c r="F14" s="47" t="s">
        <v>205</v>
      </c>
      <c r="G14" s="49">
        <v>802837</v>
      </c>
      <c r="H14" s="41">
        <v>4.0000000000000001E-3</v>
      </c>
    </row>
    <row r="15" spans="1:8" x14ac:dyDescent="0.25">
      <c r="A15" s="42" t="s">
        <v>28</v>
      </c>
      <c r="B15" s="43" t="s">
        <v>202</v>
      </c>
      <c r="C15" s="44">
        <v>4281209</v>
      </c>
      <c r="D15" s="45">
        <v>0.02</v>
      </c>
      <c r="E15" s="42" t="s">
        <v>54</v>
      </c>
      <c r="F15" s="43" t="s">
        <v>203</v>
      </c>
      <c r="G15" s="44">
        <v>716793</v>
      </c>
      <c r="H15" s="45">
        <v>3.0000000000000001E-3</v>
      </c>
    </row>
    <row r="16" spans="1:8" x14ac:dyDescent="0.25">
      <c r="A16" s="50" t="s">
        <v>29</v>
      </c>
      <c r="B16" s="51" t="s">
        <v>211</v>
      </c>
      <c r="C16" s="52">
        <v>4145040</v>
      </c>
      <c r="D16" s="53">
        <v>1.9E-2</v>
      </c>
      <c r="E16" s="54" t="s">
        <v>36</v>
      </c>
      <c r="F16" s="55"/>
      <c r="G16" s="52">
        <f>SUM(G3:G15,C3:C16)</f>
        <v>212583750</v>
      </c>
      <c r="H16" s="53">
        <v>1</v>
      </c>
    </row>
    <row r="18" spans="1:1" x14ac:dyDescent="0.25">
      <c r="A18" t="s">
        <v>69</v>
      </c>
    </row>
    <row r="25" spans="1:1" ht="15" customHeight="1" x14ac:dyDescent="0.25"/>
    <row r="26" spans="1:1" ht="15" customHeight="1" x14ac:dyDescent="0.25"/>
    <row r="31" spans="1:1" ht="40.5" customHeight="1" x14ac:dyDescent="0.25"/>
  </sheetData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workbookViewId="0">
      <selection activeCell="A17" sqref="A17:D17"/>
    </sheetView>
  </sheetViews>
  <sheetFormatPr defaultRowHeight="15" x14ac:dyDescent="0.25"/>
  <cols>
    <col min="3" max="3" width="16.85546875" customWidth="1"/>
    <col min="4" max="4" width="16.5703125" bestFit="1" customWidth="1"/>
  </cols>
  <sheetData>
    <row r="1" spans="1:7" x14ac:dyDescent="0.25">
      <c r="A1" s="81" t="s">
        <v>0</v>
      </c>
      <c r="B1" s="82"/>
      <c r="C1" s="82"/>
      <c r="D1" s="83"/>
    </row>
    <row r="2" spans="1:7" x14ac:dyDescent="0.25">
      <c r="A2" s="12"/>
      <c r="B2" s="11"/>
      <c r="C2" s="11"/>
      <c r="D2" s="12"/>
    </row>
    <row r="3" spans="1:7" x14ac:dyDescent="0.25">
      <c r="A3" s="1" t="s">
        <v>1</v>
      </c>
      <c r="B3" s="2" t="s">
        <v>2</v>
      </c>
      <c r="C3" s="3" t="s">
        <v>3</v>
      </c>
      <c r="D3" s="4" t="s">
        <v>91</v>
      </c>
    </row>
    <row r="4" spans="1:7" x14ac:dyDescent="0.25">
      <c r="A4" s="5" t="s">
        <v>4</v>
      </c>
      <c r="B4" s="5" t="s">
        <v>5</v>
      </c>
      <c r="C4" s="15" t="s">
        <v>147</v>
      </c>
      <c r="D4" s="6">
        <v>11895578</v>
      </c>
      <c r="G4" s="30"/>
    </row>
    <row r="5" spans="1:7" x14ac:dyDescent="0.25">
      <c r="A5" s="61" t="s">
        <v>6</v>
      </c>
      <c r="B5" s="61" t="s">
        <v>7</v>
      </c>
      <c r="C5" s="61" t="s">
        <v>148</v>
      </c>
      <c r="D5" s="18">
        <v>6729894</v>
      </c>
      <c r="G5" s="30"/>
    </row>
    <row r="6" spans="1:7" x14ac:dyDescent="0.25">
      <c r="A6" s="5" t="s">
        <v>8</v>
      </c>
      <c r="B6" s="5" t="s">
        <v>9</v>
      </c>
      <c r="C6" s="15" t="s">
        <v>149</v>
      </c>
      <c r="D6" s="6">
        <v>2982818</v>
      </c>
      <c r="G6" s="30"/>
    </row>
    <row r="7" spans="1:7" x14ac:dyDescent="0.25">
      <c r="A7" s="61" t="s">
        <v>10</v>
      </c>
      <c r="B7" s="61" t="s">
        <v>13</v>
      </c>
      <c r="C7" s="61" t="s">
        <v>150</v>
      </c>
      <c r="D7" s="18">
        <v>2574412</v>
      </c>
      <c r="G7" s="30"/>
    </row>
    <row r="8" spans="1:7" x14ac:dyDescent="0.25">
      <c r="A8" s="5" t="s">
        <v>12</v>
      </c>
      <c r="B8" s="5" t="s">
        <v>11</v>
      </c>
      <c r="C8" s="15" t="s">
        <v>151</v>
      </c>
      <c r="D8" s="6">
        <v>2568928</v>
      </c>
      <c r="G8" s="30"/>
    </row>
    <row r="9" spans="1:7" x14ac:dyDescent="0.25">
      <c r="A9" s="61" t="s">
        <v>14</v>
      </c>
      <c r="B9" s="61" t="s">
        <v>15</v>
      </c>
      <c r="C9" s="61" t="s">
        <v>152</v>
      </c>
      <c r="D9" s="18">
        <v>2416339</v>
      </c>
      <c r="G9" s="30"/>
    </row>
    <row r="10" spans="1:7" x14ac:dyDescent="0.25">
      <c r="A10" s="5" t="s">
        <v>16</v>
      </c>
      <c r="B10" s="5" t="s">
        <v>17</v>
      </c>
      <c r="C10" s="15" t="s">
        <v>153</v>
      </c>
      <c r="D10" s="6">
        <v>2279686</v>
      </c>
      <c r="G10" s="30"/>
    </row>
    <row r="11" spans="1:7" x14ac:dyDescent="0.25">
      <c r="A11" s="61" t="s">
        <v>18</v>
      </c>
      <c r="B11" s="61" t="s">
        <v>19</v>
      </c>
      <c r="C11" s="61" t="s">
        <v>154</v>
      </c>
      <c r="D11" s="18">
        <v>1829225</v>
      </c>
      <c r="G11" s="30"/>
    </row>
    <row r="12" spans="1:7" x14ac:dyDescent="0.25">
      <c r="A12" s="5" t="s">
        <v>20</v>
      </c>
      <c r="B12" s="5" t="s">
        <v>21</v>
      </c>
      <c r="C12" s="15" t="s">
        <v>155</v>
      </c>
      <c r="D12" s="6">
        <v>1587707</v>
      </c>
      <c r="G12" s="30"/>
    </row>
    <row r="13" spans="1:7" x14ac:dyDescent="0.25">
      <c r="A13" s="61" t="s">
        <v>22</v>
      </c>
      <c r="B13" s="61" t="s">
        <v>25</v>
      </c>
      <c r="C13" s="61" t="s">
        <v>156</v>
      </c>
      <c r="D13" s="18">
        <v>1494599</v>
      </c>
      <c r="G13" s="30"/>
    </row>
    <row r="14" spans="1:7" x14ac:dyDescent="0.25">
      <c r="A14" s="5" t="s">
        <v>24</v>
      </c>
      <c r="B14" s="5" t="s">
        <v>27</v>
      </c>
      <c r="C14" s="15" t="s">
        <v>157</v>
      </c>
      <c r="D14" s="6">
        <v>1398531</v>
      </c>
      <c r="G14" s="30"/>
    </row>
    <row r="15" spans="1:7" x14ac:dyDescent="0.25">
      <c r="A15" s="61" t="s">
        <v>26</v>
      </c>
      <c r="B15" s="61" t="s">
        <v>23</v>
      </c>
      <c r="C15" s="61" t="s">
        <v>158</v>
      </c>
      <c r="D15" s="18">
        <v>1389322</v>
      </c>
      <c r="G15" s="30"/>
    </row>
    <row r="16" spans="1:7" x14ac:dyDescent="0.25">
      <c r="A16" s="5" t="s">
        <v>28</v>
      </c>
      <c r="B16" s="5" t="s">
        <v>5</v>
      </c>
      <c r="C16" s="15" t="s">
        <v>122</v>
      </c>
      <c r="D16" s="6">
        <v>1345364</v>
      </c>
      <c r="G16" s="30"/>
    </row>
    <row r="17" spans="1:7" x14ac:dyDescent="0.25">
      <c r="A17" s="61" t="s">
        <v>29</v>
      </c>
      <c r="B17" s="61" t="s">
        <v>5</v>
      </c>
      <c r="C17" s="61" t="s">
        <v>123</v>
      </c>
      <c r="D17" s="18">
        <v>1185977</v>
      </c>
      <c r="G17" s="30"/>
    </row>
    <row r="18" spans="1:7" x14ac:dyDescent="0.25">
      <c r="A18" s="5" t="s">
        <v>30</v>
      </c>
      <c r="B18" s="5" t="s">
        <v>31</v>
      </c>
      <c r="C18" s="15" t="s">
        <v>159</v>
      </c>
      <c r="D18" s="6">
        <v>1088057</v>
      </c>
      <c r="G18" s="30"/>
    </row>
    <row r="19" spans="1:7" x14ac:dyDescent="0.25">
      <c r="A19" s="84" t="s">
        <v>36</v>
      </c>
      <c r="B19" s="85"/>
      <c r="C19" s="86"/>
      <c r="D19" s="16">
        <f>SUM(D4:D18)</f>
        <v>42766437</v>
      </c>
    </row>
    <row r="20" spans="1:7" x14ac:dyDescent="0.25">
      <c r="A20" s="75" t="s">
        <v>85</v>
      </c>
      <c r="B20" s="76"/>
      <c r="C20" s="77"/>
      <c r="D20" s="17">
        <f>D19/D21</f>
        <v>0.20117453474218985</v>
      </c>
    </row>
    <row r="21" spans="1:7" x14ac:dyDescent="0.25">
      <c r="A21" s="78" t="s">
        <v>37</v>
      </c>
      <c r="B21" s="79"/>
      <c r="C21" s="80"/>
      <c r="D21" s="18">
        <v>212583750</v>
      </c>
    </row>
    <row r="23" spans="1:7" x14ac:dyDescent="0.25">
      <c r="A23" t="s">
        <v>69</v>
      </c>
    </row>
  </sheetData>
  <mergeCells count="4">
    <mergeCell ref="A20:C20"/>
    <mergeCell ref="A21:C21"/>
    <mergeCell ref="A1:D1"/>
    <mergeCell ref="A19:C1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workbookViewId="0">
      <selection activeCell="A29" sqref="A29:D29"/>
    </sheetView>
  </sheetViews>
  <sheetFormatPr defaultRowHeight="15" x14ac:dyDescent="0.25"/>
  <cols>
    <col min="3" max="3" width="22.28515625" customWidth="1"/>
    <col min="4" max="4" width="16.42578125" customWidth="1"/>
    <col min="9" max="9" width="14" bestFit="1" customWidth="1"/>
    <col min="11" max="11" width="14" bestFit="1" customWidth="1"/>
  </cols>
  <sheetData>
    <row r="1" spans="1:11" ht="33.75" customHeight="1" x14ac:dyDescent="0.25">
      <c r="A1" s="90" t="s">
        <v>45</v>
      </c>
      <c r="B1" s="91"/>
      <c r="C1" s="91"/>
      <c r="D1" s="92"/>
    </row>
    <row r="2" spans="1:11" x14ac:dyDescent="0.25">
      <c r="A2" s="11"/>
      <c r="B2" s="12"/>
      <c r="C2" s="11"/>
      <c r="D2" s="11"/>
    </row>
    <row r="3" spans="1:11" x14ac:dyDescent="0.25">
      <c r="A3" s="1" t="s">
        <v>1</v>
      </c>
      <c r="B3" s="2" t="s">
        <v>2</v>
      </c>
      <c r="C3" s="3" t="s">
        <v>3</v>
      </c>
      <c r="D3" s="4" t="s">
        <v>91</v>
      </c>
    </row>
    <row r="4" spans="1:11" x14ac:dyDescent="0.25">
      <c r="A4" s="6" t="s">
        <v>4</v>
      </c>
      <c r="B4" s="6" t="s">
        <v>5</v>
      </c>
      <c r="C4" s="6" t="s">
        <v>122</v>
      </c>
      <c r="D4" s="62">
        <v>1345364</v>
      </c>
      <c r="I4" s="30"/>
      <c r="J4" s="30"/>
      <c r="K4" s="30"/>
    </row>
    <row r="5" spans="1:11" x14ac:dyDescent="0.25">
      <c r="A5" s="61" t="s">
        <v>6</v>
      </c>
      <c r="B5" s="61" t="s">
        <v>5</v>
      </c>
      <c r="C5" s="61" t="s">
        <v>123</v>
      </c>
      <c r="D5" s="63">
        <v>1185977</v>
      </c>
      <c r="I5" s="30"/>
      <c r="J5" s="30"/>
      <c r="K5" s="30"/>
    </row>
    <row r="6" spans="1:11" x14ac:dyDescent="0.25">
      <c r="A6" s="6" t="s">
        <v>8</v>
      </c>
      <c r="B6" s="6" t="s">
        <v>7</v>
      </c>
      <c r="C6" s="6" t="s">
        <v>33</v>
      </c>
      <c r="D6" s="62">
        <v>960652</v>
      </c>
      <c r="I6" s="30"/>
      <c r="J6" s="30"/>
      <c r="K6" s="30"/>
    </row>
    <row r="7" spans="1:11" x14ac:dyDescent="0.25">
      <c r="A7" s="61" t="s">
        <v>10</v>
      </c>
      <c r="B7" s="61" t="s">
        <v>7</v>
      </c>
      <c r="C7" s="61" t="s">
        <v>124</v>
      </c>
      <c r="D7" s="63">
        <v>866347</v>
      </c>
      <c r="I7" s="30"/>
      <c r="J7" s="30"/>
      <c r="K7" s="30"/>
    </row>
    <row r="8" spans="1:11" x14ac:dyDescent="0.25">
      <c r="A8" s="6" t="s">
        <v>12</v>
      </c>
      <c r="B8" s="6" t="s">
        <v>7</v>
      </c>
      <c r="C8" s="6" t="s">
        <v>125</v>
      </c>
      <c r="D8" s="62">
        <v>843046</v>
      </c>
      <c r="I8" s="30"/>
      <c r="J8" s="30"/>
      <c r="K8" s="30"/>
    </row>
    <row r="9" spans="1:11" x14ac:dyDescent="0.25">
      <c r="A9" s="61" t="s">
        <v>14</v>
      </c>
      <c r="B9" s="61" t="s">
        <v>5</v>
      </c>
      <c r="C9" s="61" t="s">
        <v>126</v>
      </c>
      <c r="D9" s="63">
        <v>840499</v>
      </c>
      <c r="I9" s="30"/>
      <c r="J9" s="30"/>
      <c r="K9" s="30"/>
    </row>
    <row r="10" spans="1:11" x14ac:dyDescent="0.25">
      <c r="A10" s="6" t="s">
        <v>16</v>
      </c>
      <c r="B10" s="6" t="s">
        <v>5</v>
      </c>
      <c r="C10" s="6" t="s">
        <v>127</v>
      </c>
      <c r="D10" s="62">
        <v>778711</v>
      </c>
      <c r="I10" s="30"/>
      <c r="J10" s="30"/>
      <c r="K10" s="30"/>
    </row>
    <row r="11" spans="1:11" x14ac:dyDescent="0.25">
      <c r="A11" s="61" t="s">
        <v>18</v>
      </c>
      <c r="B11" s="61" t="s">
        <v>5</v>
      </c>
      <c r="C11" s="61" t="s">
        <v>128</v>
      </c>
      <c r="D11" s="63">
        <v>757459</v>
      </c>
      <c r="I11" s="30"/>
      <c r="J11" s="30"/>
      <c r="K11" s="30"/>
    </row>
    <row r="12" spans="1:11" x14ac:dyDescent="0.25">
      <c r="A12" s="6" t="s">
        <v>20</v>
      </c>
      <c r="B12" s="6" t="s">
        <v>5</v>
      </c>
      <c r="C12" s="6" t="s">
        <v>129</v>
      </c>
      <c r="D12" s="62">
        <v>756952</v>
      </c>
      <c r="I12" s="30"/>
      <c r="J12" s="30"/>
      <c r="K12" s="30"/>
    </row>
    <row r="13" spans="1:11" x14ac:dyDescent="0.25">
      <c r="A13" s="61" t="s">
        <v>22</v>
      </c>
      <c r="B13" s="61" t="s">
        <v>15</v>
      </c>
      <c r="C13" s="61" t="s">
        <v>130</v>
      </c>
      <c r="D13" s="63">
        <v>754954</v>
      </c>
      <c r="I13" s="30"/>
      <c r="J13" s="30"/>
      <c r="K13" s="30"/>
    </row>
    <row r="14" spans="1:11" x14ac:dyDescent="0.25">
      <c r="A14" s="6" t="s">
        <v>24</v>
      </c>
      <c r="B14" s="6" t="s">
        <v>5</v>
      </c>
      <c r="C14" s="6" t="s">
        <v>131</v>
      </c>
      <c r="D14" s="62">
        <v>728400</v>
      </c>
      <c r="I14" s="30"/>
      <c r="J14" s="30"/>
      <c r="K14" s="30"/>
    </row>
    <row r="15" spans="1:11" x14ac:dyDescent="0.25">
      <c r="A15" s="61" t="s">
        <v>26</v>
      </c>
      <c r="B15" s="61" t="s">
        <v>5</v>
      </c>
      <c r="C15" s="61" t="s">
        <v>132</v>
      </c>
      <c r="D15" s="63">
        <v>724756</v>
      </c>
      <c r="I15" s="30"/>
      <c r="J15" s="30"/>
      <c r="K15" s="30"/>
    </row>
    <row r="16" spans="1:11" x14ac:dyDescent="0.25">
      <c r="A16" s="6" t="s">
        <v>28</v>
      </c>
      <c r="B16" s="6" t="s">
        <v>21</v>
      </c>
      <c r="C16" s="6" t="s">
        <v>133</v>
      </c>
      <c r="D16" s="62">
        <v>683285</v>
      </c>
      <c r="I16" s="30"/>
      <c r="J16" s="30"/>
      <c r="K16" s="30"/>
    </row>
    <row r="17" spans="1:11" x14ac:dyDescent="0.25">
      <c r="A17" s="61" t="s">
        <v>29</v>
      </c>
      <c r="B17" s="61" t="s">
        <v>11</v>
      </c>
      <c r="C17" s="61" t="s">
        <v>134</v>
      </c>
      <c r="D17" s="63">
        <v>657948</v>
      </c>
      <c r="I17" s="30"/>
      <c r="J17" s="30"/>
      <c r="K17" s="30"/>
    </row>
    <row r="18" spans="1:11" x14ac:dyDescent="0.25">
      <c r="A18" s="6" t="s">
        <v>30</v>
      </c>
      <c r="B18" s="6" t="s">
        <v>42</v>
      </c>
      <c r="C18" s="6" t="s">
        <v>135</v>
      </c>
      <c r="D18" s="62">
        <v>654888</v>
      </c>
      <c r="I18" s="30"/>
      <c r="J18" s="30"/>
      <c r="K18" s="30"/>
    </row>
    <row r="19" spans="1:11" x14ac:dyDescent="0.25">
      <c r="A19" s="61" t="s">
        <v>32</v>
      </c>
      <c r="B19" s="61" t="s">
        <v>15</v>
      </c>
      <c r="C19" s="61" t="s">
        <v>136</v>
      </c>
      <c r="D19" s="63">
        <v>649975</v>
      </c>
      <c r="I19" s="30"/>
      <c r="J19" s="30"/>
      <c r="K19" s="30"/>
    </row>
    <row r="20" spans="1:11" x14ac:dyDescent="0.25">
      <c r="A20" s="6" t="s">
        <v>34</v>
      </c>
      <c r="B20" s="6" t="s">
        <v>19</v>
      </c>
      <c r="C20" s="6" t="s">
        <v>137</v>
      </c>
      <c r="D20" s="62">
        <v>577318</v>
      </c>
      <c r="I20" s="30"/>
      <c r="J20" s="30"/>
      <c r="K20" s="30"/>
    </row>
    <row r="21" spans="1:11" x14ac:dyDescent="0.25">
      <c r="A21" s="61" t="s">
        <v>43</v>
      </c>
      <c r="B21" s="61" t="s">
        <v>65</v>
      </c>
      <c r="C21" s="61" t="s">
        <v>138</v>
      </c>
      <c r="D21" s="63">
        <v>572274</v>
      </c>
      <c r="I21" s="30"/>
      <c r="J21" s="30"/>
      <c r="K21" s="30"/>
    </row>
    <row r="22" spans="1:11" x14ac:dyDescent="0.25">
      <c r="A22" s="6" t="s">
        <v>44</v>
      </c>
      <c r="B22" s="6" t="s">
        <v>15</v>
      </c>
      <c r="C22" s="6" t="s">
        <v>139</v>
      </c>
      <c r="D22" s="62">
        <v>565764</v>
      </c>
      <c r="I22" s="30"/>
      <c r="J22" s="30"/>
      <c r="K22" s="30"/>
    </row>
    <row r="23" spans="1:11" x14ac:dyDescent="0.25">
      <c r="A23" s="61" t="s">
        <v>46</v>
      </c>
      <c r="B23" s="61" t="s">
        <v>25</v>
      </c>
      <c r="C23" s="61" t="s">
        <v>140</v>
      </c>
      <c r="D23" s="63">
        <v>550925</v>
      </c>
      <c r="I23" s="30"/>
      <c r="J23" s="30"/>
      <c r="K23" s="30"/>
    </row>
    <row r="24" spans="1:11" x14ac:dyDescent="0.25">
      <c r="A24" s="6" t="s">
        <v>48</v>
      </c>
      <c r="B24" s="6" t="s">
        <v>7</v>
      </c>
      <c r="C24" s="6" t="s">
        <v>141</v>
      </c>
      <c r="D24" s="62">
        <v>519011</v>
      </c>
      <c r="I24" s="30"/>
      <c r="J24" s="30"/>
      <c r="K24" s="30"/>
    </row>
    <row r="25" spans="1:11" x14ac:dyDescent="0.25">
      <c r="A25" s="61" t="s">
        <v>49</v>
      </c>
      <c r="B25" s="61" t="s">
        <v>7</v>
      </c>
      <c r="C25" s="61" t="s">
        <v>142</v>
      </c>
      <c r="D25" s="63">
        <v>518263</v>
      </c>
      <c r="I25" s="30"/>
      <c r="J25" s="30"/>
      <c r="K25" s="30"/>
    </row>
    <row r="26" spans="1:11" x14ac:dyDescent="0.25">
      <c r="A26" s="6" t="s">
        <v>50</v>
      </c>
      <c r="B26" s="6" t="s">
        <v>7</v>
      </c>
      <c r="C26" s="6" t="s">
        <v>143</v>
      </c>
      <c r="D26" s="62">
        <v>516720</v>
      </c>
      <c r="I26" s="30"/>
      <c r="J26" s="30"/>
      <c r="K26" s="30"/>
    </row>
    <row r="27" spans="1:11" x14ac:dyDescent="0.25">
      <c r="A27" s="61" t="s">
        <v>51</v>
      </c>
      <c r="B27" s="61" t="s">
        <v>27</v>
      </c>
      <c r="C27" s="61" t="s">
        <v>144</v>
      </c>
      <c r="D27" s="63">
        <v>507838</v>
      </c>
      <c r="I27" s="30"/>
      <c r="J27" s="30"/>
      <c r="K27" s="30"/>
    </row>
    <row r="28" spans="1:11" x14ac:dyDescent="0.25">
      <c r="A28" s="6" t="s">
        <v>52</v>
      </c>
      <c r="B28" s="6" t="s">
        <v>65</v>
      </c>
      <c r="C28" s="6" t="s">
        <v>145</v>
      </c>
      <c r="D28" s="62">
        <v>502899</v>
      </c>
      <c r="I28" s="30"/>
      <c r="J28" s="30"/>
      <c r="K28" s="30"/>
    </row>
    <row r="29" spans="1:11" x14ac:dyDescent="0.25">
      <c r="A29" s="61" t="s">
        <v>53</v>
      </c>
      <c r="B29" s="61" t="s">
        <v>5</v>
      </c>
      <c r="C29" s="61" t="s">
        <v>146</v>
      </c>
      <c r="D29" s="63">
        <v>501597</v>
      </c>
      <c r="I29" s="30"/>
      <c r="J29" s="30"/>
      <c r="K29" s="30"/>
    </row>
    <row r="30" spans="1:11" x14ac:dyDescent="0.25">
      <c r="A30" s="87" t="s">
        <v>36</v>
      </c>
      <c r="B30" s="88"/>
      <c r="C30" s="89"/>
      <c r="D30" s="64">
        <f>SUM(D4:D29)</f>
        <v>18521822</v>
      </c>
      <c r="I30" s="30"/>
      <c r="J30" s="30"/>
      <c r="K30" s="30"/>
    </row>
    <row r="31" spans="1:11" x14ac:dyDescent="0.25">
      <c r="A31" s="78" t="s">
        <v>85</v>
      </c>
      <c r="B31" s="79"/>
      <c r="C31" s="80"/>
      <c r="D31" s="13">
        <f>D30/D32</f>
        <v>8.7127176936148701E-2</v>
      </c>
    </row>
    <row r="32" spans="1:11" x14ac:dyDescent="0.25">
      <c r="A32" s="87" t="s">
        <v>37</v>
      </c>
      <c r="B32" s="88"/>
      <c r="C32" s="89"/>
      <c r="D32" s="14">
        <v>212583750</v>
      </c>
    </row>
    <row r="34" spans="1:1" x14ac:dyDescent="0.25">
      <c r="A34" t="s">
        <v>69</v>
      </c>
    </row>
  </sheetData>
  <sortState xmlns:xlrd2="http://schemas.microsoft.com/office/spreadsheetml/2017/richdata2" ref="G4:G28">
    <sortCondition ref="G4"/>
  </sortState>
  <mergeCells count="4">
    <mergeCell ref="A31:C31"/>
    <mergeCell ref="A32:C32"/>
    <mergeCell ref="A30:C30"/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"/>
  <sheetViews>
    <sheetView workbookViewId="0">
      <selection activeCell="G21" sqref="G21"/>
    </sheetView>
  </sheetViews>
  <sheetFormatPr defaultRowHeight="15" x14ac:dyDescent="0.25"/>
  <cols>
    <col min="3" max="3" width="26.7109375" customWidth="1"/>
    <col min="4" max="4" width="12" bestFit="1" customWidth="1"/>
    <col min="10" max="11" width="12.42578125" bestFit="1" customWidth="1"/>
  </cols>
  <sheetData>
    <row r="1" spans="1:4" ht="16.5" customHeight="1" x14ac:dyDescent="0.25">
      <c r="A1" s="81" t="s">
        <v>38</v>
      </c>
      <c r="B1" s="82"/>
      <c r="C1" s="82"/>
      <c r="D1" s="83"/>
    </row>
    <row r="2" spans="1:4" x14ac:dyDescent="0.25">
      <c r="A2" s="11"/>
      <c r="B2" s="12"/>
      <c r="C2" s="11"/>
      <c r="D2" s="11"/>
    </row>
    <row r="3" spans="1:4" ht="22.5" x14ac:dyDescent="0.25">
      <c r="A3" s="1" t="s">
        <v>1</v>
      </c>
      <c r="B3" s="2" t="s">
        <v>2</v>
      </c>
      <c r="C3" s="3" t="s">
        <v>3</v>
      </c>
      <c r="D3" s="4" t="s">
        <v>91</v>
      </c>
    </row>
    <row r="4" spans="1:4" x14ac:dyDescent="0.25">
      <c r="A4" s="5" t="s">
        <v>4</v>
      </c>
      <c r="B4" s="5" t="s">
        <v>15</v>
      </c>
      <c r="C4" s="65" t="s">
        <v>185</v>
      </c>
      <c r="D4" s="62">
        <v>854</v>
      </c>
    </row>
    <row r="5" spans="1:4" x14ac:dyDescent="0.25">
      <c r="A5" s="61" t="s">
        <v>6</v>
      </c>
      <c r="B5" s="61" t="s">
        <v>25</v>
      </c>
      <c r="C5" s="66" t="s">
        <v>184</v>
      </c>
      <c r="D5" s="63">
        <v>921</v>
      </c>
    </row>
    <row r="6" spans="1:4" x14ac:dyDescent="0.25">
      <c r="A6" s="5" t="s">
        <v>8</v>
      </c>
      <c r="B6" s="5" t="s">
        <v>5</v>
      </c>
      <c r="C6" s="65" t="s">
        <v>183</v>
      </c>
      <c r="D6" s="62">
        <v>928</v>
      </c>
    </row>
    <row r="7" spans="1:4" x14ac:dyDescent="0.25">
      <c r="A7" s="61" t="s">
        <v>10</v>
      </c>
      <c r="B7" s="61" t="s">
        <v>39</v>
      </c>
      <c r="C7" s="66" t="s">
        <v>182</v>
      </c>
      <c r="D7" s="63">
        <v>1006</v>
      </c>
    </row>
    <row r="8" spans="1:4" x14ac:dyDescent="0.25">
      <c r="A8" s="5" t="s">
        <v>12</v>
      </c>
      <c r="B8" s="5" t="s">
        <v>5</v>
      </c>
      <c r="C8" s="65" t="s">
        <v>181</v>
      </c>
      <c r="D8" s="62">
        <v>1074</v>
      </c>
    </row>
    <row r="9" spans="1:4" x14ac:dyDescent="0.25">
      <c r="A9" s="61" t="s">
        <v>14</v>
      </c>
      <c r="B9" s="61" t="s">
        <v>15</v>
      </c>
      <c r="C9" s="66" t="s">
        <v>180</v>
      </c>
      <c r="D9" s="63">
        <v>1091</v>
      </c>
    </row>
    <row r="10" spans="1:4" x14ac:dyDescent="0.25">
      <c r="A10" s="5" t="s">
        <v>16</v>
      </c>
      <c r="B10" s="5" t="s">
        <v>23</v>
      </c>
      <c r="C10" s="65" t="s">
        <v>179</v>
      </c>
      <c r="D10" s="62">
        <v>1157</v>
      </c>
    </row>
    <row r="11" spans="1:4" x14ac:dyDescent="0.25">
      <c r="A11" s="61" t="s">
        <v>18</v>
      </c>
      <c r="B11" s="61" t="s">
        <v>23</v>
      </c>
      <c r="C11" s="66" t="s">
        <v>178</v>
      </c>
      <c r="D11" s="63">
        <v>1186</v>
      </c>
    </row>
    <row r="12" spans="1:4" x14ac:dyDescent="0.25">
      <c r="A12" s="5" t="s">
        <v>20</v>
      </c>
      <c r="B12" s="5" t="s">
        <v>40</v>
      </c>
      <c r="C12" s="65" t="s">
        <v>177</v>
      </c>
      <c r="D12" s="62">
        <v>1211</v>
      </c>
    </row>
    <row r="13" spans="1:4" x14ac:dyDescent="0.25">
      <c r="A13" s="61" t="s">
        <v>22</v>
      </c>
      <c r="B13" s="61" t="s">
        <v>15</v>
      </c>
      <c r="C13" s="66" t="s">
        <v>176</v>
      </c>
      <c r="D13" s="63">
        <v>1248</v>
      </c>
    </row>
    <row r="14" spans="1:4" x14ac:dyDescent="0.25">
      <c r="A14" s="5" t="s">
        <v>24</v>
      </c>
      <c r="B14" s="5" t="s">
        <v>23</v>
      </c>
      <c r="C14" s="65" t="s">
        <v>175</v>
      </c>
      <c r="D14" s="62">
        <v>1311</v>
      </c>
    </row>
    <row r="15" spans="1:4" x14ac:dyDescent="0.25">
      <c r="A15" s="61" t="s">
        <v>26</v>
      </c>
      <c r="B15" s="61" t="s">
        <v>23</v>
      </c>
      <c r="C15" s="66" t="s">
        <v>174</v>
      </c>
      <c r="D15" s="63">
        <v>1317</v>
      </c>
    </row>
    <row r="16" spans="1:4" x14ac:dyDescent="0.25">
      <c r="A16" s="5" t="s">
        <v>28</v>
      </c>
      <c r="B16" s="5" t="s">
        <v>19</v>
      </c>
      <c r="C16" s="65" t="s">
        <v>173</v>
      </c>
      <c r="D16" s="62">
        <v>1327</v>
      </c>
    </row>
    <row r="17" spans="1:4" x14ac:dyDescent="0.25">
      <c r="A17" s="61" t="s">
        <v>29</v>
      </c>
      <c r="B17" s="61" t="s">
        <v>41</v>
      </c>
      <c r="C17" s="66" t="s">
        <v>172</v>
      </c>
      <c r="D17" s="63">
        <v>1352</v>
      </c>
    </row>
    <row r="18" spans="1:4" x14ac:dyDescent="0.25">
      <c r="A18" s="5" t="s">
        <v>30</v>
      </c>
      <c r="B18" s="5" t="s">
        <v>19</v>
      </c>
      <c r="C18" s="65" t="s">
        <v>171</v>
      </c>
      <c r="D18" s="62">
        <v>1353</v>
      </c>
    </row>
    <row r="19" spans="1:4" x14ac:dyDescent="0.25">
      <c r="A19" s="61" t="s">
        <v>32</v>
      </c>
      <c r="B19" s="61" t="s">
        <v>23</v>
      </c>
      <c r="C19" s="66" t="s">
        <v>170</v>
      </c>
      <c r="D19" s="63">
        <v>1387</v>
      </c>
    </row>
    <row r="20" spans="1:4" x14ac:dyDescent="0.25">
      <c r="A20" s="5" t="s">
        <v>34</v>
      </c>
      <c r="B20" s="5" t="s">
        <v>23</v>
      </c>
      <c r="C20" s="65" t="s">
        <v>169</v>
      </c>
      <c r="D20" s="62">
        <v>1398</v>
      </c>
    </row>
    <row r="21" spans="1:4" x14ac:dyDescent="0.25">
      <c r="A21" s="61" t="s">
        <v>43</v>
      </c>
      <c r="B21" s="61" t="s">
        <v>5</v>
      </c>
      <c r="C21" s="66" t="s">
        <v>167</v>
      </c>
      <c r="D21" s="63">
        <v>1419</v>
      </c>
    </row>
    <row r="22" spans="1:4" x14ac:dyDescent="0.25">
      <c r="A22" s="5" t="s">
        <v>44</v>
      </c>
      <c r="B22" s="5" t="s">
        <v>25</v>
      </c>
      <c r="C22" s="65" t="s">
        <v>168</v>
      </c>
      <c r="D22" s="62">
        <v>1419</v>
      </c>
    </row>
    <row r="23" spans="1:4" x14ac:dyDescent="0.25">
      <c r="A23" s="61" t="s">
        <v>46</v>
      </c>
      <c r="B23" s="61" t="s">
        <v>15</v>
      </c>
      <c r="C23" s="66" t="s">
        <v>165</v>
      </c>
      <c r="D23" s="63">
        <v>1426</v>
      </c>
    </row>
    <row r="24" spans="1:4" x14ac:dyDescent="0.25">
      <c r="A24" s="5" t="s">
        <v>48</v>
      </c>
      <c r="B24" s="5" t="s">
        <v>25</v>
      </c>
      <c r="C24" s="65" t="s">
        <v>166</v>
      </c>
      <c r="D24" s="62">
        <v>1426</v>
      </c>
    </row>
    <row r="25" spans="1:4" x14ac:dyDescent="0.25">
      <c r="A25" s="61" t="s">
        <v>49</v>
      </c>
      <c r="B25" s="61" t="s">
        <v>23</v>
      </c>
      <c r="C25" s="66" t="s">
        <v>164</v>
      </c>
      <c r="D25" s="63">
        <v>1442</v>
      </c>
    </row>
    <row r="26" spans="1:4" x14ac:dyDescent="0.25">
      <c r="A26" s="5" t="s">
        <v>50</v>
      </c>
      <c r="B26" s="5" t="s">
        <v>5</v>
      </c>
      <c r="C26" s="65" t="s">
        <v>163</v>
      </c>
      <c r="D26" s="62">
        <v>1492</v>
      </c>
    </row>
    <row r="27" spans="1:4" x14ac:dyDescent="0.25">
      <c r="A27" s="61" t="s">
        <v>51</v>
      </c>
      <c r="B27" s="61" t="s">
        <v>15</v>
      </c>
      <c r="C27" s="66" t="s">
        <v>162</v>
      </c>
      <c r="D27" s="63">
        <v>1496</v>
      </c>
    </row>
    <row r="28" spans="1:4" x14ac:dyDescent="0.25">
      <c r="A28" s="5" t="s">
        <v>52</v>
      </c>
      <c r="B28" s="5" t="s">
        <v>15</v>
      </c>
      <c r="C28" s="65" t="s">
        <v>161</v>
      </c>
      <c r="D28" s="62">
        <v>1498</v>
      </c>
    </row>
    <row r="29" spans="1:4" x14ac:dyDescent="0.25">
      <c r="A29" s="61" t="s">
        <v>53</v>
      </c>
      <c r="B29" s="61" t="s">
        <v>40</v>
      </c>
      <c r="C29" s="66" t="s">
        <v>160</v>
      </c>
      <c r="D29" s="63">
        <v>1499</v>
      </c>
    </row>
    <row r="30" spans="1:4" x14ac:dyDescent="0.25">
      <c r="A30" s="93" t="s">
        <v>36</v>
      </c>
      <c r="B30" s="93"/>
      <c r="C30" s="93"/>
      <c r="D30" s="67">
        <f>SUM(D4:D29)</f>
        <v>33238</v>
      </c>
    </row>
    <row r="31" spans="1:4" x14ac:dyDescent="0.25">
      <c r="A31" s="78" t="s">
        <v>85</v>
      </c>
      <c r="B31" s="79"/>
      <c r="C31" s="80"/>
      <c r="D31" s="29">
        <f>D30/D32</f>
        <v>1.5635249636907807E-4</v>
      </c>
    </row>
    <row r="32" spans="1:4" x14ac:dyDescent="0.25">
      <c r="A32" s="94" t="s">
        <v>37</v>
      </c>
      <c r="B32" s="94"/>
      <c r="C32" s="94"/>
      <c r="D32" s="28">
        <f>'TABELA 1'!G16</f>
        <v>212583750</v>
      </c>
    </row>
    <row r="34" spans="1:1" x14ac:dyDescent="0.25">
      <c r="A34" t="s">
        <v>69</v>
      </c>
    </row>
  </sheetData>
  <sortState xmlns:xlrd2="http://schemas.microsoft.com/office/spreadsheetml/2017/richdata2" ref="G4:I29">
    <sortCondition ref="I4:I29"/>
  </sortState>
  <mergeCells count="4">
    <mergeCell ref="A31:C31"/>
    <mergeCell ref="A1:D1"/>
    <mergeCell ref="A30:C30"/>
    <mergeCell ref="A32:C32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5"/>
  <sheetViews>
    <sheetView workbookViewId="0">
      <selection activeCell="A4" sqref="A4:D30"/>
    </sheetView>
  </sheetViews>
  <sheetFormatPr defaultRowHeight="15" x14ac:dyDescent="0.25"/>
  <cols>
    <col min="2" max="2" width="8.42578125" customWidth="1"/>
    <col min="3" max="3" width="16.5703125" customWidth="1"/>
    <col min="4" max="4" width="17.28515625" customWidth="1"/>
    <col min="6" max="6" width="10.140625" bestFit="1" customWidth="1"/>
    <col min="7" max="7" width="11.5703125" bestFit="1" customWidth="1"/>
  </cols>
  <sheetData>
    <row r="1" spans="1:4" ht="39.75" customHeight="1" x14ac:dyDescent="0.25">
      <c r="A1" s="90" t="s">
        <v>56</v>
      </c>
      <c r="B1" s="91"/>
      <c r="C1" s="91"/>
      <c r="D1" s="91"/>
    </row>
    <row r="2" spans="1:4" x14ac:dyDescent="0.25">
      <c r="A2" s="11"/>
      <c r="B2" s="11"/>
      <c r="C2" s="11"/>
      <c r="D2" s="11"/>
    </row>
    <row r="3" spans="1:4" x14ac:dyDescent="0.25">
      <c r="A3" s="1" t="s">
        <v>1</v>
      </c>
      <c r="B3" s="2" t="s">
        <v>2</v>
      </c>
      <c r="C3" s="3" t="s">
        <v>57</v>
      </c>
      <c r="D3" s="4" t="s">
        <v>91</v>
      </c>
    </row>
    <row r="4" spans="1:4" x14ac:dyDescent="0.25">
      <c r="A4" s="20" t="s">
        <v>4</v>
      </c>
      <c r="B4" s="20" t="s">
        <v>5</v>
      </c>
      <c r="C4" s="21" t="s">
        <v>147</v>
      </c>
      <c r="D4" s="22">
        <v>11895578</v>
      </c>
    </row>
    <row r="5" spans="1:4" x14ac:dyDescent="0.25">
      <c r="A5" s="23" t="s">
        <v>6</v>
      </c>
      <c r="B5" s="23" t="s">
        <v>7</v>
      </c>
      <c r="C5" s="24" t="s">
        <v>148</v>
      </c>
      <c r="D5" s="25">
        <v>6729894</v>
      </c>
    </row>
    <row r="6" spans="1:4" x14ac:dyDescent="0.25">
      <c r="A6" s="20" t="s">
        <v>8</v>
      </c>
      <c r="B6" s="20" t="s">
        <v>9</v>
      </c>
      <c r="C6" s="21" t="s">
        <v>149</v>
      </c>
      <c r="D6" s="22">
        <v>2982818</v>
      </c>
    </row>
    <row r="7" spans="1:4" x14ac:dyDescent="0.25">
      <c r="A7" s="23" t="s">
        <v>10</v>
      </c>
      <c r="B7" s="23" t="s">
        <v>13</v>
      </c>
      <c r="C7" s="24" t="s">
        <v>150</v>
      </c>
      <c r="D7" s="25">
        <v>2574412</v>
      </c>
    </row>
    <row r="8" spans="1:4" x14ac:dyDescent="0.25">
      <c r="A8" s="20" t="s">
        <v>12</v>
      </c>
      <c r="B8" s="20" t="s">
        <v>11</v>
      </c>
      <c r="C8" s="21" t="s">
        <v>151</v>
      </c>
      <c r="D8" s="22">
        <v>2568928</v>
      </c>
    </row>
    <row r="9" spans="1:4" x14ac:dyDescent="0.25">
      <c r="A9" s="23" t="s">
        <v>14</v>
      </c>
      <c r="B9" s="23" t="s">
        <v>15</v>
      </c>
      <c r="C9" s="24" t="s">
        <v>152</v>
      </c>
      <c r="D9" s="25">
        <v>2416339</v>
      </c>
    </row>
    <row r="10" spans="1:4" x14ac:dyDescent="0.25">
      <c r="A10" s="20" t="s">
        <v>16</v>
      </c>
      <c r="B10" s="20" t="s">
        <v>17</v>
      </c>
      <c r="C10" s="21" t="s">
        <v>153</v>
      </c>
      <c r="D10" s="22">
        <v>2279686</v>
      </c>
    </row>
    <row r="11" spans="1:4" x14ac:dyDescent="0.25">
      <c r="A11" s="23" t="s">
        <v>18</v>
      </c>
      <c r="B11" s="23" t="s">
        <v>19</v>
      </c>
      <c r="C11" s="24" t="s">
        <v>154</v>
      </c>
      <c r="D11" s="25">
        <v>1829225</v>
      </c>
    </row>
    <row r="12" spans="1:4" x14ac:dyDescent="0.25">
      <c r="A12" s="20" t="s">
        <v>20</v>
      </c>
      <c r="B12" s="20" t="s">
        <v>21</v>
      </c>
      <c r="C12" s="21" t="s">
        <v>155</v>
      </c>
      <c r="D12" s="22">
        <v>1587707</v>
      </c>
    </row>
    <row r="13" spans="1:4" x14ac:dyDescent="0.25">
      <c r="A13" s="23" t="s">
        <v>22</v>
      </c>
      <c r="B13" s="23" t="s">
        <v>25</v>
      </c>
      <c r="C13" s="24" t="s">
        <v>156</v>
      </c>
      <c r="D13" s="25">
        <v>1494599</v>
      </c>
    </row>
    <row r="14" spans="1:4" x14ac:dyDescent="0.25">
      <c r="A14" s="20" t="s">
        <v>24</v>
      </c>
      <c r="B14" s="20" t="s">
        <v>27</v>
      </c>
      <c r="C14" s="21" t="s">
        <v>157</v>
      </c>
      <c r="D14" s="22">
        <v>1398531</v>
      </c>
    </row>
    <row r="15" spans="1:4" x14ac:dyDescent="0.25">
      <c r="A15" s="23" t="s">
        <v>26</v>
      </c>
      <c r="B15" s="23" t="s">
        <v>23</v>
      </c>
      <c r="C15" s="24" t="s">
        <v>158</v>
      </c>
      <c r="D15" s="25">
        <v>1389322</v>
      </c>
    </row>
    <row r="16" spans="1:4" x14ac:dyDescent="0.25">
      <c r="A16" s="20" t="s">
        <v>28</v>
      </c>
      <c r="B16" s="20" t="s">
        <v>31</v>
      </c>
      <c r="C16" s="21" t="s">
        <v>159</v>
      </c>
      <c r="D16" s="22">
        <v>1088057</v>
      </c>
    </row>
    <row r="17" spans="1:4" x14ac:dyDescent="0.25">
      <c r="A17" s="23" t="s">
        <v>29</v>
      </c>
      <c r="B17" s="23" t="s">
        <v>35</v>
      </c>
      <c r="C17" s="24" t="s">
        <v>186</v>
      </c>
      <c r="D17" s="25">
        <v>994464</v>
      </c>
    </row>
    <row r="18" spans="1:4" x14ac:dyDescent="0.25">
      <c r="A18" s="20" t="s">
        <v>30</v>
      </c>
      <c r="B18" s="20" t="s">
        <v>59</v>
      </c>
      <c r="C18" s="21" t="s">
        <v>187</v>
      </c>
      <c r="D18" s="22">
        <v>954537</v>
      </c>
    </row>
    <row r="19" spans="1:4" x14ac:dyDescent="0.25">
      <c r="A19" s="23" t="s">
        <v>32</v>
      </c>
      <c r="B19" s="23" t="s">
        <v>41</v>
      </c>
      <c r="C19" s="24" t="s">
        <v>188</v>
      </c>
      <c r="D19" s="25">
        <v>902644</v>
      </c>
    </row>
    <row r="20" spans="1:4" x14ac:dyDescent="0.25">
      <c r="A20" s="20" t="s">
        <v>34</v>
      </c>
      <c r="B20" s="20" t="s">
        <v>60</v>
      </c>
      <c r="C20" s="21" t="s">
        <v>189</v>
      </c>
      <c r="D20" s="22">
        <v>888679</v>
      </c>
    </row>
    <row r="21" spans="1:4" x14ac:dyDescent="0.25">
      <c r="A21" s="23" t="s">
        <v>43</v>
      </c>
      <c r="B21" s="23" t="s">
        <v>58</v>
      </c>
      <c r="C21" s="24" t="s">
        <v>190</v>
      </c>
      <c r="D21" s="25">
        <v>785368</v>
      </c>
    </row>
    <row r="22" spans="1:4" x14ac:dyDescent="0.25">
      <c r="A22" s="20" t="s">
        <v>44</v>
      </c>
      <c r="B22" s="20" t="s">
        <v>39</v>
      </c>
      <c r="C22" s="21" t="s">
        <v>191</v>
      </c>
      <c r="D22" s="22">
        <v>682932</v>
      </c>
    </row>
    <row r="23" spans="1:4" x14ac:dyDescent="0.25">
      <c r="A23" s="23" t="s">
        <v>46</v>
      </c>
      <c r="B23" s="23" t="s">
        <v>61</v>
      </c>
      <c r="C23" s="24" t="s">
        <v>192</v>
      </c>
      <c r="D23" s="25">
        <v>628849</v>
      </c>
    </row>
    <row r="24" spans="1:4" x14ac:dyDescent="0.25">
      <c r="A24" s="20" t="s">
        <v>48</v>
      </c>
      <c r="B24" s="20" t="s">
        <v>42</v>
      </c>
      <c r="C24" s="21" t="s">
        <v>193</v>
      </c>
      <c r="D24" s="22">
        <v>576361</v>
      </c>
    </row>
    <row r="25" spans="1:4" x14ac:dyDescent="0.25">
      <c r="A25" s="23" t="s">
        <v>49</v>
      </c>
      <c r="B25" s="23" t="s">
        <v>62</v>
      </c>
      <c r="C25" s="24" t="s">
        <v>194</v>
      </c>
      <c r="D25" s="25">
        <v>514873</v>
      </c>
    </row>
    <row r="26" spans="1:4" x14ac:dyDescent="0.25">
      <c r="A26" s="20" t="s">
        <v>50</v>
      </c>
      <c r="B26" s="20" t="s">
        <v>63</v>
      </c>
      <c r="C26" s="21" t="s">
        <v>195</v>
      </c>
      <c r="D26" s="22">
        <v>487200</v>
      </c>
    </row>
    <row r="27" spans="1:4" x14ac:dyDescent="0.25">
      <c r="A27" s="23" t="s">
        <v>51</v>
      </c>
      <c r="B27" s="23" t="s">
        <v>66</v>
      </c>
      <c r="C27" s="24" t="s">
        <v>196</v>
      </c>
      <c r="D27" s="25">
        <v>470169</v>
      </c>
    </row>
    <row r="28" spans="1:4" x14ac:dyDescent="0.25">
      <c r="A28" s="20" t="s">
        <v>52</v>
      </c>
      <c r="B28" s="20" t="s">
        <v>64</v>
      </c>
      <c r="C28" s="21" t="s">
        <v>197</v>
      </c>
      <c r="D28" s="22">
        <v>387852</v>
      </c>
    </row>
    <row r="29" spans="1:4" x14ac:dyDescent="0.25">
      <c r="A29" s="23" t="s">
        <v>53</v>
      </c>
      <c r="B29" s="23" t="s">
        <v>65</v>
      </c>
      <c r="C29" s="24" t="s">
        <v>198</v>
      </c>
      <c r="D29" s="25">
        <v>342800</v>
      </c>
    </row>
    <row r="30" spans="1:4" x14ac:dyDescent="0.25">
      <c r="A30" s="20" t="s">
        <v>54</v>
      </c>
      <c r="B30" s="20" t="s">
        <v>40</v>
      </c>
      <c r="C30" s="21" t="s">
        <v>199</v>
      </c>
      <c r="D30" s="22">
        <v>323625</v>
      </c>
    </row>
    <row r="31" spans="1:4" x14ac:dyDescent="0.25">
      <c r="A31" s="94" t="s">
        <v>67</v>
      </c>
      <c r="B31" s="94"/>
      <c r="C31" s="94"/>
      <c r="D31" s="26">
        <f>SUM(D4:D30)</f>
        <v>49175449</v>
      </c>
    </row>
    <row r="32" spans="1:4" x14ac:dyDescent="0.25">
      <c r="A32" s="95" t="s">
        <v>85</v>
      </c>
      <c r="B32" s="95"/>
      <c r="C32" s="95"/>
      <c r="D32" s="57">
        <f>D31/D33</f>
        <v>0.23132270928516407</v>
      </c>
    </row>
    <row r="33" spans="1:4" x14ac:dyDescent="0.25">
      <c r="A33" s="96" t="s">
        <v>37</v>
      </c>
      <c r="B33" s="96"/>
      <c r="C33" s="96"/>
      <c r="D33" s="56">
        <f>'TABELA 1'!G16</f>
        <v>212583750</v>
      </c>
    </row>
    <row r="35" spans="1:4" x14ac:dyDescent="0.25">
      <c r="A35" t="s">
        <v>69</v>
      </c>
    </row>
  </sheetData>
  <mergeCells count="4">
    <mergeCell ref="A32:C32"/>
    <mergeCell ref="A33:C33"/>
    <mergeCell ref="A1:D1"/>
    <mergeCell ref="A31:C3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topLeftCell="A5" workbookViewId="0">
      <selection activeCell="B5" sqref="B5"/>
    </sheetView>
  </sheetViews>
  <sheetFormatPr defaultRowHeight="15" x14ac:dyDescent="0.25"/>
  <cols>
    <col min="1" max="1" width="8.7109375" customWidth="1"/>
    <col min="2" max="2" width="38.85546875" bestFit="1" customWidth="1"/>
    <col min="3" max="3" width="14.7109375" bestFit="1" customWidth="1"/>
    <col min="6" max="7" width="12.42578125" bestFit="1" customWidth="1"/>
  </cols>
  <sheetData>
    <row r="1" spans="1:3" ht="63" customHeight="1" x14ac:dyDescent="0.25">
      <c r="A1" s="97" t="s">
        <v>47</v>
      </c>
      <c r="B1" s="98"/>
      <c r="C1" s="98"/>
    </row>
    <row r="2" spans="1:3" x14ac:dyDescent="0.25">
      <c r="A2" s="11"/>
      <c r="B2" s="11"/>
      <c r="C2" s="11"/>
    </row>
    <row r="3" spans="1:3" ht="29.25" customHeight="1" x14ac:dyDescent="0.25">
      <c r="A3" s="19" t="s">
        <v>1</v>
      </c>
      <c r="B3" s="27" t="s">
        <v>86</v>
      </c>
      <c r="C3" s="19" t="s">
        <v>91</v>
      </c>
    </row>
    <row r="4" spans="1:3" x14ac:dyDescent="0.25">
      <c r="A4" s="20" t="s">
        <v>4</v>
      </c>
      <c r="B4" s="70" t="s">
        <v>92</v>
      </c>
      <c r="C4" s="68">
        <v>21518955</v>
      </c>
    </row>
    <row r="5" spans="1:3" x14ac:dyDescent="0.25">
      <c r="A5" s="23" t="s">
        <v>6</v>
      </c>
      <c r="B5" s="71" t="s">
        <v>93</v>
      </c>
      <c r="C5" s="69">
        <v>12936629</v>
      </c>
    </row>
    <row r="6" spans="1:3" x14ac:dyDescent="0.25">
      <c r="A6" s="20" t="s">
        <v>8</v>
      </c>
      <c r="B6" s="70" t="s">
        <v>96</v>
      </c>
      <c r="C6" s="68">
        <v>5997565</v>
      </c>
    </row>
    <row r="7" spans="1:3" x14ac:dyDescent="0.25">
      <c r="A7" s="23" t="s">
        <v>10</v>
      </c>
      <c r="B7" s="71" t="s">
        <v>112</v>
      </c>
      <c r="C7" s="69">
        <v>4732087</v>
      </c>
    </row>
    <row r="8" spans="1:3" x14ac:dyDescent="0.25">
      <c r="A8" s="20" t="s">
        <v>12</v>
      </c>
      <c r="B8" s="70" t="s">
        <v>102</v>
      </c>
      <c r="C8" s="68">
        <v>4167025</v>
      </c>
    </row>
    <row r="9" spans="1:3" x14ac:dyDescent="0.25">
      <c r="A9" s="23" t="s">
        <v>14</v>
      </c>
      <c r="B9" s="71" t="s">
        <v>94</v>
      </c>
      <c r="C9" s="69">
        <v>4137255</v>
      </c>
    </row>
    <row r="10" spans="1:3" x14ac:dyDescent="0.25">
      <c r="A10" s="20" t="s">
        <v>16</v>
      </c>
      <c r="B10" s="70" t="s">
        <v>99</v>
      </c>
      <c r="C10" s="68">
        <v>3954323</v>
      </c>
    </row>
    <row r="11" spans="1:3" x14ac:dyDescent="0.25">
      <c r="A11" s="23" t="s">
        <v>18</v>
      </c>
      <c r="B11" s="71" t="s">
        <v>98</v>
      </c>
      <c r="C11" s="69">
        <v>3697928</v>
      </c>
    </row>
    <row r="12" spans="1:3" x14ac:dyDescent="0.25">
      <c r="A12" s="20" t="s">
        <v>20</v>
      </c>
      <c r="B12" s="70" t="s">
        <v>95</v>
      </c>
      <c r="C12" s="68">
        <v>3623647</v>
      </c>
    </row>
    <row r="13" spans="1:3" x14ac:dyDescent="0.25">
      <c r="A13" s="23" t="s">
        <v>22</v>
      </c>
      <c r="B13" s="71" t="s">
        <v>103</v>
      </c>
      <c r="C13" s="69">
        <v>3305102</v>
      </c>
    </row>
    <row r="14" spans="1:3" x14ac:dyDescent="0.25">
      <c r="A14" s="20" t="s">
        <v>24</v>
      </c>
      <c r="B14" s="70" t="s">
        <v>97</v>
      </c>
      <c r="C14" s="68">
        <v>2783002</v>
      </c>
    </row>
    <row r="15" spans="1:3" x14ac:dyDescent="0.25">
      <c r="A15" s="23" t="s">
        <v>26</v>
      </c>
      <c r="B15" s="71" t="s">
        <v>100</v>
      </c>
      <c r="C15" s="69">
        <v>2724808</v>
      </c>
    </row>
    <row r="16" spans="1:3" x14ac:dyDescent="0.25">
      <c r="A16" s="20" t="s">
        <v>28</v>
      </c>
      <c r="B16" s="70" t="s">
        <v>113</v>
      </c>
      <c r="C16" s="68">
        <v>2593344</v>
      </c>
    </row>
    <row r="17" spans="1:3" x14ac:dyDescent="0.25">
      <c r="A17" s="23" t="s">
        <v>29</v>
      </c>
      <c r="B17" s="71" t="s">
        <v>101</v>
      </c>
      <c r="C17" s="69">
        <v>2539097</v>
      </c>
    </row>
    <row r="18" spans="1:3" x14ac:dyDescent="0.25">
      <c r="A18" s="20" t="s">
        <v>30</v>
      </c>
      <c r="B18" s="70" t="s">
        <v>104</v>
      </c>
      <c r="C18" s="68">
        <v>2258150</v>
      </c>
    </row>
    <row r="19" spans="1:3" x14ac:dyDescent="0.25">
      <c r="A19" s="23" t="s">
        <v>32</v>
      </c>
      <c r="B19" s="71" t="s">
        <v>114</v>
      </c>
      <c r="C19" s="69">
        <v>2025668</v>
      </c>
    </row>
    <row r="20" spans="1:3" x14ac:dyDescent="0.25">
      <c r="A20" s="20" t="s">
        <v>34</v>
      </c>
      <c r="B20" s="70" t="s">
        <v>115</v>
      </c>
      <c r="C20" s="68">
        <v>1862976</v>
      </c>
    </row>
    <row r="21" spans="1:3" x14ac:dyDescent="0.25">
      <c r="A21" s="23" t="s">
        <v>43</v>
      </c>
      <c r="B21" s="71" t="s">
        <v>116</v>
      </c>
      <c r="C21" s="69">
        <v>1722253</v>
      </c>
    </row>
    <row r="22" spans="1:3" x14ac:dyDescent="0.25">
      <c r="A22" s="20" t="s">
        <v>44</v>
      </c>
      <c r="B22" s="70" t="s">
        <v>105</v>
      </c>
      <c r="C22" s="68">
        <v>1702452</v>
      </c>
    </row>
    <row r="23" spans="1:3" x14ac:dyDescent="0.25">
      <c r="A23" s="23" t="s">
        <v>46</v>
      </c>
      <c r="B23" s="71" t="s">
        <v>110</v>
      </c>
      <c r="C23" s="69">
        <v>1607422</v>
      </c>
    </row>
    <row r="24" spans="1:3" x14ac:dyDescent="0.25">
      <c r="A24" s="20" t="s">
        <v>48</v>
      </c>
      <c r="B24" s="70" t="s">
        <v>117</v>
      </c>
      <c r="C24" s="68">
        <v>1569222</v>
      </c>
    </row>
    <row r="25" spans="1:3" x14ac:dyDescent="0.25">
      <c r="A25" s="23" t="s">
        <v>49</v>
      </c>
      <c r="B25" s="71" t="s">
        <v>118</v>
      </c>
      <c r="C25" s="69">
        <v>1568246</v>
      </c>
    </row>
    <row r="26" spans="1:3" x14ac:dyDescent="0.25">
      <c r="A26" s="20" t="s">
        <v>50</v>
      </c>
      <c r="B26" s="70" t="s">
        <v>111</v>
      </c>
      <c r="C26" s="68">
        <v>1461218</v>
      </c>
    </row>
    <row r="27" spans="1:3" x14ac:dyDescent="0.25">
      <c r="A27" s="23" t="s">
        <v>51</v>
      </c>
      <c r="B27" s="71" t="s">
        <v>109</v>
      </c>
      <c r="C27" s="69">
        <v>1380923</v>
      </c>
    </row>
    <row r="28" spans="1:3" x14ac:dyDescent="0.25">
      <c r="A28" s="20" t="s">
        <v>52</v>
      </c>
      <c r="B28" s="70" t="s">
        <v>108</v>
      </c>
      <c r="C28" s="68">
        <v>1347703</v>
      </c>
    </row>
    <row r="29" spans="1:3" x14ac:dyDescent="0.25">
      <c r="A29" s="23" t="s">
        <v>53</v>
      </c>
      <c r="B29" s="71" t="s">
        <v>119</v>
      </c>
      <c r="C29" s="69">
        <v>1313792</v>
      </c>
    </row>
    <row r="30" spans="1:3" x14ac:dyDescent="0.25">
      <c r="A30" s="20" t="s">
        <v>54</v>
      </c>
      <c r="B30" s="70" t="s">
        <v>120</v>
      </c>
      <c r="C30" s="68">
        <v>1298453</v>
      </c>
    </row>
    <row r="31" spans="1:3" x14ac:dyDescent="0.25">
      <c r="A31" s="23" t="s">
        <v>55</v>
      </c>
      <c r="B31" s="71" t="s">
        <v>121</v>
      </c>
      <c r="C31" s="69">
        <v>1134425</v>
      </c>
    </row>
    <row r="32" spans="1:3" x14ac:dyDescent="0.25">
      <c r="A32" s="20" t="s">
        <v>88</v>
      </c>
      <c r="B32" s="70" t="s">
        <v>106</v>
      </c>
      <c r="C32" s="68">
        <v>1125446</v>
      </c>
    </row>
    <row r="33" spans="1:3" x14ac:dyDescent="0.25">
      <c r="A33" s="23" t="s">
        <v>89</v>
      </c>
      <c r="B33" s="71" t="s">
        <v>107</v>
      </c>
      <c r="C33" s="69">
        <v>1006051</v>
      </c>
    </row>
    <row r="34" spans="1:3" x14ac:dyDescent="0.25">
      <c r="A34" s="75" t="s">
        <v>36</v>
      </c>
      <c r="B34" s="77"/>
      <c r="C34" s="22">
        <f>SUM(C4:C33)</f>
        <v>103095167</v>
      </c>
    </row>
    <row r="35" spans="1:3" x14ac:dyDescent="0.25">
      <c r="A35" s="99" t="s">
        <v>85</v>
      </c>
      <c r="B35" s="100"/>
      <c r="C35" s="72">
        <f>C34/C36</f>
        <v>0.48496259474207226</v>
      </c>
    </row>
    <row r="36" spans="1:3" x14ac:dyDescent="0.25">
      <c r="A36" s="99" t="s">
        <v>37</v>
      </c>
      <c r="B36" s="100"/>
      <c r="C36" s="69">
        <f>'TABELA 1'!G16</f>
        <v>212583750</v>
      </c>
    </row>
    <row r="37" spans="1:3" x14ac:dyDescent="0.25">
      <c r="A37" t="s">
        <v>69</v>
      </c>
    </row>
    <row r="38" spans="1:3" x14ac:dyDescent="0.25">
      <c r="A38" t="s">
        <v>70</v>
      </c>
    </row>
    <row r="39" spans="1:3" x14ac:dyDescent="0.25">
      <c r="A39" t="s">
        <v>90</v>
      </c>
    </row>
    <row r="40" spans="1:3" x14ac:dyDescent="0.25">
      <c r="A40" t="s">
        <v>71</v>
      </c>
    </row>
    <row r="41" spans="1:3" x14ac:dyDescent="0.25">
      <c r="A41" t="s">
        <v>72</v>
      </c>
    </row>
    <row r="42" spans="1:3" x14ac:dyDescent="0.25">
      <c r="A42" t="s">
        <v>73</v>
      </c>
    </row>
  </sheetData>
  <mergeCells count="4">
    <mergeCell ref="A1:C1"/>
    <mergeCell ref="A34:B34"/>
    <mergeCell ref="A36:B36"/>
    <mergeCell ref="A35:B3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61"/>
  <sheetViews>
    <sheetView tabSelected="1" workbookViewId="0">
      <selection activeCell="R30" sqref="R30"/>
    </sheetView>
  </sheetViews>
  <sheetFormatPr defaultRowHeight="15" x14ac:dyDescent="0.25"/>
  <cols>
    <col min="1" max="1" width="11.7109375" customWidth="1"/>
    <col min="2" max="3" width="13.28515625" bestFit="1" customWidth="1"/>
    <col min="4" max="8" width="14.28515625" bestFit="1" customWidth="1"/>
    <col min="9" max="9" width="15.28515625" bestFit="1" customWidth="1"/>
    <col min="12" max="12" width="13.28515625" bestFit="1" customWidth="1"/>
    <col min="13" max="13" width="22.28515625" customWidth="1"/>
    <col min="14" max="18" width="14.5703125" bestFit="1" customWidth="1"/>
    <col min="19" max="19" width="15.5703125" bestFit="1" customWidth="1"/>
    <col min="20" max="20" width="14.42578125" bestFit="1" customWidth="1"/>
    <col min="21" max="21" width="15.28515625" bestFit="1" customWidth="1"/>
  </cols>
  <sheetData>
    <row r="1" spans="1:32" x14ac:dyDescent="0.25">
      <c r="M1" s="8" t="s">
        <v>226</v>
      </c>
      <c r="W1" s="8" t="s">
        <v>226</v>
      </c>
    </row>
    <row r="2" spans="1:32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M2" s="58"/>
      <c r="N2" s="58" t="s">
        <v>76</v>
      </c>
      <c r="O2" s="58" t="s">
        <v>77</v>
      </c>
      <c r="P2" s="58" t="s">
        <v>78</v>
      </c>
      <c r="Q2" s="58" t="s">
        <v>79</v>
      </c>
      <c r="R2" s="58" t="s">
        <v>80</v>
      </c>
      <c r="S2" s="58" t="s">
        <v>81</v>
      </c>
      <c r="T2" s="58" t="s">
        <v>82</v>
      </c>
      <c r="U2" s="58" t="s">
        <v>68</v>
      </c>
      <c r="W2" s="58"/>
      <c r="X2" s="58" t="s">
        <v>76</v>
      </c>
      <c r="Y2" s="58" t="s">
        <v>77</v>
      </c>
      <c r="Z2" s="58" t="s">
        <v>78</v>
      </c>
      <c r="AA2" s="58" t="s">
        <v>79</v>
      </c>
      <c r="AB2" s="58" t="s">
        <v>80</v>
      </c>
      <c r="AC2" s="58" t="s">
        <v>81</v>
      </c>
      <c r="AD2" s="58" t="s">
        <v>82</v>
      </c>
      <c r="AE2" s="58" t="s">
        <v>68</v>
      </c>
    </row>
    <row r="3" spans="1:32" x14ac:dyDescent="0.25">
      <c r="A3" t="s">
        <v>75</v>
      </c>
      <c r="B3" s="7">
        <f>B7/$I7</f>
        <v>0.23123877917414723</v>
      </c>
      <c r="C3" s="7">
        <f t="shared" ref="C3:H3" si="0">C7/$I7</f>
        <v>0.21149012567324954</v>
      </c>
      <c r="D3" s="7">
        <f t="shared" si="0"/>
        <v>0.2436265709156194</v>
      </c>
      <c r="E3" s="7">
        <f t="shared" si="0"/>
        <v>0.19245960502692999</v>
      </c>
      <c r="F3" s="7">
        <f t="shared" si="0"/>
        <v>6.0861759425493718E-2</v>
      </c>
      <c r="G3" s="7">
        <f t="shared" si="0"/>
        <v>5.1705565529622979E-2</v>
      </c>
      <c r="H3" s="7">
        <f t="shared" si="0"/>
        <v>8.6175942549371626E-3</v>
      </c>
      <c r="I3" s="10">
        <v>5570</v>
      </c>
      <c r="M3" s="58" t="s">
        <v>200</v>
      </c>
      <c r="N3" s="10">
        <v>26070</v>
      </c>
      <c r="O3" s="10">
        <v>108705</v>
      </c>
      <c r="P3" s="10">
        <v>187247</v>
      </c>
      <c r="Q3" s="10">
        <v>337093</v>
      </c>
      <c r="R3" s="10">
        <v>215779</v>
      </c>
      <c r="S3" s="10">
        <v>356460</v>
      </c>
      <c r="T3" s="10">
        <v>514873</v>
      </c>
      <c r="U3" s="10">
        <v>1746227</v>
      </c>
      <c r="W3" s="58" t="s">
        <v>200</v>
      </c>
      <c r="X3" s="7">
        <f>IF(N3/$U3=0,"",N3/$U3)</f>
        <v>1.4929330493687247E-2</v>
      </c>
      <c r="Y3" s="7">
        <f t="shared" ref="Y3:AE3" si="1">IF(O3/$U3=0,"",O3/$U3)</f>
        <v>6.2251356782365638E-2</v>
      </c>
      <c r="Z3" s="7">
        <f t="shared" si="1"/>
        <v>0.1072294724569028</v>
      </c>
      <c r="AA3" s="7">
        <f t="shared" si="1"/>
        <v>0.19304076732291964</v>
      </c>
      <c r="AB3" s="7">
        <f t="shared" si="1"/>
        <v>0.12356869983112161</v>
      </c>
      <c r="AC3" s="7">
        <f t="shared" si="1"/>
        <v>0.20413153616339685</v>
      </c>
      <c r="AD3" s="7">
        <f t="shared" si="1"/>
        <v>0.29484883694960623</v>
      </c>
      <c r="AE3" s="7">
        <f t="shared" si="1"/>
        <v>1</v>
      </c>
      <c r="AF3" s="73"/>
    </row>
    <row r="4" spans="1:32" x14ac:dyDescent="0.25">
      <c r="A4" t="s">
        <v>74</v>
      </c>
      <c r="B4" s="7">
        <f>B8/$I8</f>
        <v>2.0438881146842128E-2</v>
      </c>
      <c r="C4" s="7">
        <f t="shared" ref="C4:I4" si="2">C8/$I8</f>
        <v>3.9653816437051279E-2</v>
      </c>
      <c r="D4" s="7">
        <f t="shared" si="2"/>
        <v>9.0711590138004436E-2</v>
      </c>
      <c r="E4" s="7">
        <f t="shared" si="2"/>
        <v>0.1558107193047446</v>
      </c>
      <c r="F4" s="7">
        <f t="shared" si="2"/>
        <v>0.11167123075023373</v>
      </c>
      <c r="G4" s="7">
        <f t="shared" si="2"/>
        <v>0.27272671594136427</v>
      </c>
      <c r="H4" s="7">
        <f t="shared" si="2"/>
        <v>0.30898704628175955</v>
      </c>
      <c r="I4" s="7">
        <f t="shared" si="2"/>
        <v>1</v>
      </c>
      <c r="M4" s="58" t="s">
        <v>201</v>
      </c>
      <c r="N4" s="10"/>
      <c r="O4" s="10">
        <v>25503</v>
      </c>
      <c r="P4" s="10">
        <v>170295</v>
      </c>
      <c r="Q4" s="10">
        <v>198599</v>
      </c>
      <c r="R4" s="10">
        <v>98382</v>
      </c>
      <c r="S4" s="10">
        <v>387852</v>
      </c>
      <c r="T4" s="10"/>
      <c r="U4" s="10">
        <v>880631</v>
      </c>
      <c r="W4" s="58" t="s">
        <v>201</v>
      </c>
      <c r="X4" s="7" t="str">
        <f t="shared" ref="X4:X30" si="3">IF(N4/$U4=0,"",N4/$U4)</f>
        <v/>
      </c>
      <c r="Y4" s="7">
        <f t="shared" ref="Y4:Y30" si="4">IF(O4/$U4=0,"",O4/$U4)</f>
        <v>2.8959916241876563E-2</v>
      </c>
      <c r="Z4" s="7">
        <f t="shared" ref="Z4:Z30" si="5">IF(P4/$U4=0,"",P4/$U4)</f>
        <v>0.19337838436303059</v>
      </c>
      <c r="AA4" s="7">
        <f t="shared" ref="AA4:AA30" si="6">IF(Q4/$U4=0,"",Q4/$U4)</f>
        <v>0.22551897446262964</v>
      </c>
      <c r="AB4" s="7">
        <f t="shared" ref="AB4:AB30" si="7">IF(R4/$U4=0,"",R4/$U4)</f>
        <v>0.11171762066063992</v>
      </c>
      <c r="AC4" s="7">
        <f t="shared" ref="AC4:AC30" si="8">IF(S4/$U4=0,"",S4/$U4)</f>
        <v>0.4404251042718233</v>
      </c>
      <c r="AD4" s="7" t="str">
        <f t="shared" ref="AD4:AD30" si="9">IF(T4/$U4=0,"",T4/$U4)</f>
        <v/>
      </c>
      <c r="AE4" s="7">
        <f t="shared" ref="AE4:AE30" si="10">IF(U4/$U4=0,"",U4/$U4)</f>
        <v>1</v>
      </c>
      <c r="AF4" s="73"/>
    </row>
    <row r="5" spans="1:32" x14ac:dyDescent="0.25">
      <c r="B5" s="7"/>
      <c r="C5" s="7"/>
      <c r="D5" s="7"/>
      <c r="E5" s="7"/>
      <c r="F5" s="7"/>
      <c r="G5" s="7"/>
      <c r="H5" s="7"/>
      <c r="I5" s="9"/>
      <c r="M5" s="58" t="s">
        <v>202</v>
      </c>
      <c r="N5" s="10"/>
      <c r="O5" s="10">
        <v>9397</v>
      </c>
      <c r="P5" s="10">
        <v>331721</v>
      </c>
      <c r="Q5" s="10">
        <v>800553</v>
      </c>
      <c r="R5" s="10">
        <v>534685</v>
      </c>
      <c r="S5" s="10">
        <v>325167</v>
      </c>
      <c r="T5" s="10">
        <v>2279686</v>
      </c>
      <c r="U5" s="10">
        <v>4281209</v>
      </c>
      <c r="W5" s="58" t="s">
        <v>202</v>
      </c>
      <c r="X5" s="7" t="str">
        <f t="shared" si="3"/>
        <v/>
      </c>
      <c r="Y5" s="7">
        <f t="shared" si="4"/>
        <v>2.1949407281914991E-3</v>
      </c>
      <c r="Z5" s="7">
        <f t="shared" si="5"/>
        <v>7.7483019399426659E-2</v>
      </c>
      <c r="AA5" s="7">
        <f t="shared" si="6"/>
        <v>0.18699227250993819</v>
      </c>
      <c r="AB5" s="7">
        <f t="shared" si="7"/>
        <v>0.12489112304491558</v>
      </c>
      <c r="AC5" s="7">
        <f t="shared" si="8"/>
        <v>7.5952143424906374E-2</v>
      </c>
      <c r="AD5" s="7">
        <f t="shared" si="9"/>
        <v>0.53248650089262173</v>
      </c>
      <c r="AE5" s="7">
        <f t="shared" si="10"/>
        <v>1</v>
      </c>
      <c r="AF5" s="73"/>
    </row>
    <row r="6" spans="1:32" x14ac:dyDescent="0.25">
      <c r="B6" t="s">
        <v>76</v>
      </c>
      <c r="C6" t="s">
        <v>77</v>
      </c>
      <c r="D6" t="s">
        <v>78</v>
      </c>
      <c r="E6" t="s">
        <v>79</v>
      </c>
      <c r="F6" t="s">
        <v>80</v>
      </c>
      <c r="G6" t="s">
        <v>81</v>
      </c>
      <c r="H6" t="s">
        <v>82</v>
      </c>
      <c r="M6" s="58" t="s">
        <v>203</v>
      </c>
      <c r="N6" s="10"/>
      <c r="O6" s="10">
        <v>17504</v>
      </c>
      <c r="P6" s="10">
        <v>104225</v>
      </c>
      <c r="Q6" s="10">
        <v>124895</v>
      </c>
      <c r="R6" s="10"/>
      <c r="S6" s="10">
        <v>470169</v>
      </c>
      <c r="T6" s="10"/>
      <c r="U6" s="10">
        <v>716793</v>
      </c>
      <c r="W6" s="58" t="s">
        <v>203</v>
      </c>
      <c r="X6" s="7" t="str">
        <f t="shared" si="3"/>
        <v/>
      </c>
      <c r="Y6" s="7">
        <f t="shared" si="4"/>
        <v>2.4419881332546495E-2</v>
      </c>
      <c r="Z6" s="7">
        <f t="shared" si="5"/>
        <v>0.14540460077037581</v>
      </c>
      <c r="AA6" s="7">
        <f t="shared" si="6"/>
        <v>0.17424137791524191</v>
      </c>
      <c r="AB6" s="7" t="str">
        <f t="shared" si="7"/>
        <v/>
      </c>
      <c r="AC6" s="7">
        <f t="shared" si="8"/>
        <v>0.65593413998183581</v>
      </c>
      <c r="AD6" s="7" t="str">
        <f t="shared" si="9"/>
        <v/>
      </c>
      <c r="AE6" s="7">
        <f t="shared" si="10"/>
        <v>1</v>
      </c>
      <c r="AF6" s="73"/>
    </row>
    <row r="7" spans="1:32" x14ac:dyDescent="0.25">
      <c r="A7" t="s">
        <v>75</v>
      </c>
      <c r="B7" s="10">
        <v>1288</v>
      </c>
      <c r="C7" s="10">
        <v>1178</v>
      </c>
      <c r="D7" s="10">
        <v>1357</v>
      </c>
      <c r="E7" s="10">
        <v>1072</v>
      </c>
      <c r="F7" s="10">
        <v>339</v>
      </c>
      <c r="G7" s="10">
        <v>288</v>
      </c>
      <c r="H7" s="10">
        <v>48</v>
      </c>
      <c r="I7" s="10">
        <v>5570</v>
      </c>
      <c r="M7" s="58" t="s">
        <v>204</v>
      </c>
      <c r="N7" s="10">
        <v>8761</v>
      </c>
      <c r="O7" s="10">
        <v>74035</v>
      </c>
      <c r="P7" s="10">
        <v>427533</v>
      </c>
      <c r="Q7" s="10">
        <v>1995137</v>
      </c>
      <c r="R7" s="10">
        <v>1898786</v>
      </c>
      <c r="S7" s="10">
        <v>2353685</v>
      </c>
      <c r="T7" s="10">
        <v>1906369</v>
      </c>
      <c r="U7" s="10">
        <v>8664306</v>
      </c>
      <c r="W7" s="58" t="s">
        <v>204</v>
      </c>
      <c r="X7" s="7">
        <f t="shared" si="3"/>
        <v>1.0111600398231549E-3</v>
      </c>
      <c r="Y7" s="7">
        <f t="shared" si="4"/>
        <v>8.5448274795465445E-3</v>
      </c>
      <c r="Z7" s="7">
        <f t="shared" si="5"/>
        <v>4.934417136236878E-2</v>
      </c>
      <c r="AA7" s="7">
        <f t="shared" si="6"/>
        <v>0.23027083761815431</v>
      </c>
      <c r="AB7" s="7">
        <f t="shared" si="7"/>
        <v>0.21915038550115842</v>
      </c>
      <c r="AC7" s="7">
        <f t="shared" si="8"/>
        <v>0.27165303256833268</v>
      </c>
      <c r="AD7" s="7">
        <f t="shared" si="9"/>
        <v>0.22002558543061615</v>
      </c>
      <c r="AE7" s="7">
        <f t="shared" si="10"/>
        <v>1</v>
      </c>
      <c r="AF7" s="73"/>
    </row>
    <row r="8" spans="1:32" x14ac:dyDescent="0.25">
      <c r="A8" t="s">
        <v>74</v>
      </c>
      <c r="B8" s="10">
        <f>N30</f>
        <v>4344974</v>
      </c>
      <c r="C8" s="10">
        <f t="shared" ref="C8:I8" si="11">O30</f>
        <v>8429757</v>
      </c>
      <c r="D8" s="10">
        <f t="shared" si="11"/>
        <v>19283810</v>
      </c>
      <c r="E8" s="10">
        <f t="shared" si="11"/>
        <v>33122827</v>
      </c>
      <c r="F8" s="10">
        <f t="shared" si="11"/>
        <v>23739489</v>
      </c>
      <c r="G8" s="10">
        <f t="shared" si="11"/>
        <v>57977268</v>
      </c>
      <c r="H8" s="10">
        <f t="shared" si="11"/>
        <v>65685625</v>
      </c>
      <c r="I8" s="10">
        <f t="shared" si="11"/>
        <v>212583750</v>
      </c>
      <c r="M8" s="58" t="s">
        <v>205</v>
      </c>
      <c r="N8" s="10">
        <v>13753</v>
      </c>
      <c r="O8" s="10">
        <v>21622</v>
      </c>
      <c r="P8" s="10">
        <v>69884</v>
      </c>
      <c r="Q8" s="10">
        <v>92025</v>
      </c>
      <c r="R8" s="10"/>
      <c r="S8" s="10">
        <v>605553</v>
      </c>
      <c r="T8" s="10"/>
      <c r="U8" s="10">
        <v>802837</v>
      </c>
      <c r="W8" s="58" t="s">
        <v>205</v>
      </c>
      <c r="X8" s="7">
        <f t="shared" si="3"/>
        <v>1.713050096096717E-2</v>
      </c>
      <c r="Y8" s="7">
        <f t="shared" si="4"/>
        <v>2.693199242187393E-2</v>
      </c>
      <c r="Z8" s="7">
        <f t="shared" si="5"/>
        <v>8.7046312016013219E-2</v>
      </c>
      <c r="AA8" s="7">
        <f t="shared" si="6"/>
        <v>0.11462476193797745</v>
      </c>
      <c r="AB8" s="7" t="str">
        <f t="shared" si="7"/>
        <v/>
      </c>
      <c r="AC8" s="7">
        <f t="shared" si="8"/>
        <v>0.75426643266316828</v>
      </c>
      <c r="AD8" s="7" t="str">
        <f t="shared" si="9"/>
        <v/>
      </c>
      <c r="AE8" s="7">
        <f t="shared" si="10"/>
        <v>1</v>
      </c>
      <c r="AF8" s="73"/>
    </row>
    <row r="9" spans="1:32" x14ac:dyDescent="0.25">
      <c r="B9" s="10"/>
      <c r="C9" s="10"/>
      <c r="D9" s="10"/>
      <c r="E9" s="10"/>
      <c r="F9" s="10"/>
      <c r="G9" s="10"/>
      <c r="H9" s="10"/>
      <c r="I9" s="10"/>
      <c r="M9" s="58" t="s">
        <v>206</v>
      </c>
      <c r="N9" s="10">
        <v>250723</v>
      </c>
      <c r="O9" s="10">
        <v>233955</v>
      </c>
      <c r="P9" s="10">
        <v>256207</v>
      </c>
      <c r="Q9" s="10">
        <v>118046</v>
      </c>
      <c r="R9" s="10">
        <v>213293</v>
      </c>
      <c r="S9" s="10">
        <v>505118</v>
      </c>
      <c r="T9" s="10"/>
      <c r="U9" s="10">
        <v>1577342</v>
      </c>
      <c r="W9" s="58" t="s">
        <v>206</v>
      </c>
      <c r="X9" s="7">
        <f t="shared" si="3"/>
        <v>0.15895284599027984</v>
      </c>
      <c r="Y9" s="7">
        <f t="shared" si="4"/>
        <v>0.14832230423078824</v>
      </c>
      <c r="Z9" s="7">
        <f t="shared" si="5"/>
        <v>0.16242958090255633</v>
      </c>
      <c r="AA9" s="7">
        <f t="shared" si="6"/>
        <v>7.4838557522718605E-2</v>
      </c>
      <c r="AB9" s="7">
        <f t="shared" si="7"/>
        <v>0.13522305245152921</v>
      </c>
      <c r="AC9" s="7">
        <f t="shared" si="8"/>
        <v>0.32023365890212774</v>
      </c>
      <c r="AD9" s="7" t="str">
        <f t="shared" si="9"/>
        <v/>
      </c>
      <c r="AE9" s="7">
        <f t="shared" si="10"/>
        <v>1</v>
      </c>
      <c r="AF9" s="73"/>
    </row>
    <row r="10" spans="1:32" x14ac:dyDescent="0.25">
      <c r="A10" s="8" t="s">
        <v>226</v>
      </c>
      <c r="M10" s="58" t="s">
        <v>207</v>
      </c>
      <c r="N10" s="10">
        <v>18257</v>
      </c>
      <c r="O10" s="10">
        <v>259894</v>
      </c>
      <c r="P10" s="10">
        <v>1275956</v>
      </c>
      <c r="Q10" s="10">
        <v>2045500</v>
      </c>
      <c r="R10" s="10">
        <v>840246</v>
      </c>
      <c r="S10" s="10">
        <v>1483050</v>
      </c>
      <c r="T10" s="10">
        <v>1088057</v>
      </c>
      <c r="U10" s="10">
        <v>7010960</v>
      </c>
      <c r="W10" s="58" t="s">
        <v>207</v>
      </c>
      <c r="X10" s="7">
        <f t="shared" si="3"/>
        <v>2.6040656343781737E-3</v>
      </c>
      <c r="Y10" s="7">
        <f t="shared" si="4"/>
        <v>3.7069673767929072E-2</v>
      </c>
      <c r="Z10" s="7">
        <f t="shared" si="5"/>
        <v>0.18199447721852643</v>
      </c>
      <c r="AA10" s="7">
        <f t="shared" si="6"/>
        <v>0.29175747686479453</v>
      </c>
      <c r="AB10" s="7">
        <f t="shared" si="7"/>
        <v>0.11984749592067277</v>
      </c>
      <c r="AC10" s="7">
        <f t="shared" si="8"/>
        <v>0.21153308534066662</v>
      </c>
      <c r="AD10" s="7">
        <f t="shared" si="9"/>
        <v>0.15519372525303241</v>
      </c>
      <c r="AE10" s="7">
        <f t="shared" si="10"/>
        <v>1</v>
      </c>
      <c r="AF10" s="73"/>
    </row>
    <row r="11" spans="1:32" x14ac:dyDescent="0.25">
      <c r="M11" s="58" t="s">
        <v>208</v>
      </c>
      <c r="N11" s="10">
        <v>295310</v>
      </c>
      <c r="O11" s="10">
        <v>533976</v>
      </c>
      <c r="P11" s="10">
        <v>506909</v>
      </c>
      <c r="Q11" s="10">
        <v>749201</v>
      </c>
      <c r="R11" s="10">
        <v>218054</v>
      </c>
      <c r="S11" s="10">
        <v>169552</v>
      </c>
      <c r="T11" s="10">
        <v>902644</v>
      </c>
      <c r="U11" s="10">
        <v>3375646</v>
      </c>
      <c r="W11" s="58" t="s">
        <v>208</v>
      </c>
      <c r="X11" s="7">
        <f t="shared" si="3"/>
        <v>8.7482514457973379E-2</v>
      </c>
      <c r="Y11" s="7">
        <f t="shared" si="4"/>
        <v>0.15818483336226608</v>
      </c>
      <c r="Z11" s="7">
        <f t="shared" si="5"/>
        <v>0.15016651627569952</v>
      </c>
      <c r="AA11" s="7">
        <f t="shared" si="6"/>
        <v>0.22194299994726935</v>
      </c>
      <c r="AB11" s="7">
        <f t="shared" si="7"/>
        <v>6.4596228395987026E-2</v>
      </c>
      <c r="AC11" s="7">
        <f t="shared" si="8"/>
        <v>5.0228015615381469E-2</v>
      </c>
      <c r="AD11" s="7">
        <f t="shared" si="9"/>
        <v>0.26739889194542321</v>
      </c>
      <c r="AE11" s="7">
        <f t="shared" si="10"/>
        <v>1</v>
      </c>
      <c r="AF11" s="73"/>
    </row>
    <row r="12" spans="1:32" x14ac:dyDescent="0.25">
      <c r="B12" s="10"/>
      <c r="C12" s="10"/>
      <c r="D12" s="10"/>
      <c r="E12" s="10"/>
      <c r="F12" s="10"/>
      <c r="G12" s="10"/>
      <c r="H12" s="10"/>
      <c r="M12" s="58" t="s">
        <v>209</v>
      </c>
      <c r="N12" s="10">
        <v>4960</v>
      </c>
      <c r="O12" s="10">
        <v>158494</v>
      </c>
      <c r="P12" s="10">
        <v>937873</v>
      </c>
      <c r="Q12" s="10">
        <v>1933876</v>
      </c>
      <c r="R12" s="10">
        <v>1993025</v>
      </c>
      <c r="S12" s="10">
        <v>1631016</v>
      </c>
      <c r="T12" s="10">
        <v>2574412</v>
      </c>
      <c r="U12" s="10">
        <v>9233656</v>
      </c>
      <c r="W12" s="58" t="s">
        <v>209</v>
      </c>
      <c r="X12" s="7">
        <f t="shared" si="3"/>
        <v>5.3716534382480786E-4</v>
      </c>
      <c r="Y12" s="7">
        <f t="shared" si="4"/>
        <v>1.7164815323421189E-2</v>
      </c>
      <c r="Z12" s="7">
        <f t="shared" si="5"/>
        <v>0.10157114365100887</v>
      </c>
      <c r="AA12" s="7">
        <f t="shared" si="6"/>
        <v>0.20943773517228712</v>
      </c>
      <c r="AB12" s="7">
        <f t="shared" si="7"/>
        <v>0.21584354019686244</v>
      </c>
      <c r="AC12" s="7">
        <f t="shared" si="8"/>
        <v>0.17663815935962959</v>
      </c>
      <c r="AD12" s="7">
        <f t="shared" si="9"/>
        <v>0.278807440952966</v>
      </c>
      <c r="AE12" s="7">
        <f t="shared" si="10"/>
        <v>1</v>
      </c>
      <c r="AF12" s="73"/>
    </row>
    <row r="13" spans="1:32" x14ac:dyDescent="0.25">
      <c r="M13" s="58" t="s">
        <v>210</v>
      </c>
      <c r="N13" s="10">
        <v>180855</v>
      </c>
      <c r="O13" s="10">
        <v>289149</v>
      </c>
      <c r="P13" s="10">
        <v>568017</v>
      </c>
      <c r="Q13" s="10">
        <v>593463</v>
      </c>
      <c r="R13" s="10">
        <v>358680</v>
      </c>
      <c r="S13" s="10">
        <v>670539</v>
      </c>
      <c r="T13" s="10">
        <v>785368</v>
      </c>
      <c r="U13" s="10">
        <v>3446071</v>
      </c>
      <c r="W13" s="58" t="s">
        <v>210</v>
      </c>
      <c r="X13" s="7">
        <f t="shared" si="3"/>
        <v>5.2481507200519084E-2</v>
      </c>
      <c r="Y13" s="7">
        <f t="shared" si="4"/>
        <v>8.390686088591906E-2</v>
      </c>
      <c r="Z13" s="7">
        <f t="shared" si="5"/>
        <v>0.1648303241575696</v>
      </c>
      <c r="AA13" s="7">
        <f t="shared" si="6"/>
        <v>0.1722143856002967</v>
      </c>
      <c r="AB13" s="7">
        <f t="shared" si="7"/>
        <v>0.10408375219198908</v>
      </c>
      <c r="AC13" s="7">
        <f t="shared" si="8"/>
        <v>0.1945807268625632</v>
      </c>
      <c r="AD13" s="7">
        <f t="shared" si="9"/>
        <v>0.2279024431011433</v>
      </c>
      <c r="AE13" s="7">
        <f t="shared" si="10"/>
        <v>1</v>
      </c>
      <c r="AF13" s="73"/>
    </row>
    <row r="14" spans="1:32" x14ac:dyDescent="0.25">
      <c r="M14" s="58" t="s">
        <v>211</v>
      </c>
      <c r="N14" s="10">
        <v>230086</v>
      </c>
      <c r="O14" s="10">
        <v>513777</v>
      </c>
      <c r="P14" s="10">
        <v>742771</v>
      </c>
      <c r="Q14" s="10">
        <v>608016</v>
      </c>
      <c r="R14" s="10">
        <v>453877</v>
      </c>
      <c r="S14" s="10">
        <v>707834</v>
      </c>
      <c r="T14" s="10">
        <v>888679</v>
      </c>
      <c r="U14" s="10">
        <v>4145040</v>
      </c>
      <c r="W14" s="58" t="s">
        <v>211</v>
      </c>
      <c r="X14" s="7">
        <f t="shared" si="3"/>
        <v>5.5508752629648932E-2</v>
      </c>
      <c r="Y14" s="7">
        <f t="shared" si="4"/>
        <v>0.12394982919344566</v>
      </c>
      <c r="Z14" s="7">
        <f t="shared" si="5"/>
        <v>0.17919513442572327</v>
      </c>
      <c r="AA14" s="7">
        <f t="shared" si="6"/>
        <v>0.14668519483527301</v>
      </c>
      <c r="AB14" s="7">
        <f t="shared" si="7"/>
        <v>0.10949882268928647</v>
      </c>
      <c r="AC14" s="7">
        <f t="shared" si="8"/>
        <v>0.17076650647520891</v>
      </c>
      <c r="AD14" s="7">
        <f t="shared" si="9"/>
        <v>0.21439575975141373</v>
      </c>
      <c r="AE14" s="7">
        <f t="shared" si="10"/>
        <v>1</v>
      </c>
      <c r="AF14" s="73"/>
    </row>
    <row r="15" spans="1:32" x14ac:dyDescent="0.25">
      <c r="M15" s="58" t="s">
        <v>212</v>
      </c>
      <c r="N15" s="10">
        <v>12765</v>
      </c>
      <c r="O15" s="10">
        <v>121248</v>
      </c>
      <c r="P15" s="10">
        <v>976823</v>
      </c>
      <c r="Q15" s="10">
        <v>1993014</v>
      </c>
      <c r="R15" s="10">
        <v>1397918</v>
      </c>
      <c r="S15" s="10">
        <v>2766269</v>
      </c>
      <c r="T15" s="10">
        <v>2270992</v>
      </c>
      <c r="U15" s="10">
        <v>9539029</v>
      </c>
      <c r="W15" s="58" t="s">
        <v>212</v>
      </c>
      <c r="X15" s="7">
        <f t="shared" si="3"/>
        <v>1.3381865177262801E-3</v>
      </c>
      <c r="Y15" s="7">
        <f t="shared" si="4"/>
        <v>1.2710727685176343E-2</v>
      </c>
      <c r="Z15" s="7">
        <f t="shared" si="5"/>
        <v>0.10240277076419413</v>
      </c>
      <c r="AA15" s="7">
        <f t="shared" si="6"/>
        <v>0.20893258632508613</v>
      </c>
      <c r="AB15" s="7">
        <f t="shared" si="7"/>
        <v>0.14654720097821278</v>
      </c>
      <c r="AC15" s="7">
        <f t="shared" si="8"/>
        <v>0.28999482022750955</v>
      </c>
      <c r="AD15" s="7">
        <f t="shared" si="9"/>
        <v>0.23807370750209481</v>
      </c>
      <c r="AE15" s="7">
        <f t="shared" si="10"/>
        <v>1</v>
      </c>
      <c r="AF15" s="73"/>
    </row>
    <row r="16" spans="1:32" x14ac:dyDescent="0.25">
      <c r="M16" s="58" t="s">
        <v>213</v>
      </c>
      <c r="N16" s="10">
        <v>32764</v>
      </c>
      <c r="O16" s="10">
        <v>190850</v>
      </c>
      <c r="P16" s="10">
        <v>437638</v>
      </c>
      <c r="Q16" s="10">
        <v>808304</v>
      </c>
      <c r="R16" s="10">
        <v>512423</v>
      </c>
      <c r="S16" s="10">
        <v>243661</v>
      </c>
      <c r="T16" s="10">
        <v>994464</v>
      </c>
      <c r="U16" s="10">
        <v>3220104</v>
      </c>
      <c r="W16" s="58" t="s">
        <v>213</v>
      </c>
      <c r="X16" s="7">
        <f t="shared" si="3"/>
        <v>1.0174826651561565E-2</v>
      </c>
      <c r="Y16" s="7">
        <f t="shared" si="4"/>
        <v>5.9268272080653293E-2</v>
      </c>
      <c r="Z16" s="7">
        <f t="shared" si="5"/>
        <v>0.13590803278403429</v>
      </c>
      <c r="AA16" s="7">
        <f t="shared" si="6"/>
        <v>0.25101797954351784</v>
      </c>
      <c r="AB16" s="7">
        <f t="shared" si="7"/>
        <v>0.15913243795852555</v>
      </c>
      <c r="AC16" s="7">
        <f t="shared" si="8"/>
        <v>7.5668674055247909E-2</v>
      </c>
      <c r="AD16" s="7">
        <f t="shared" si="9"/>
        <v>0.30882977692645952</v>
      </c>
      <c r="AE16" s="7">
        <f t="shared" si="10"/>
        <v>1</v>
      </c>
      <c r="AF16" s="73"/>
    </row>
    <row r="17" spans="13:32" x14ac:dyDescent="0.25">
      <c r="M17" s="58" t="s">
        <v>214</v>
      </c>
      <c r="N17" s="10">
        <v>43033</v>
      </c>
      <c r="O17" s="10">
        <v>120246</v>
      </c>
      <c r="P17" s="10">
        <v>319608</v>
      </c>
      <c r="Q17" s="10">
        <v>542974</v>
      </c>
      <c r="R17" s="10">
        <v>119591</v>
      </c>
      <c r="S17" s="10">
        <v>516776</v>
      </c>
      <c r="T17" s="10">
        <v>628849</v>
      </c>
      <c r="U17" s="10">
        <v>2291077</v>
      </c>
      <c r="W17" s="58" t="s">
        <v>214</v>
      </c>
      <c r="X17" s="7">
        <f t="shared" si="3"/>
        <v>1.8782869366677769E-2</v>
      </c>
      <c r="Y17" s="7">
        <f t="shared" si="4"/>
        <v>5.2484486553703781E-2</v>
      </c>
      <c r="Z17" s="7">
        <f t="shared" si="5"/>
        <v>0.13950120401889593</v>
      </c>
      <c r="AA17" s="7">
        <f t="shared" si="6"/>
        <v>0.23699509008208802</v>
      </c>
      <c r="AB17" s="7">
        <f t="shared" si="7"/>
        <v>5.2198594809340762E-2</v>
      </c>
      <c r="AC17" s="7">
        <f t="shared" si="8"/>
        <v>0.22556029325945831</v>
      </c>
      <c r="AD17" s="7">
        <f t="shared" si="9"/>
        <v>0.27447746190983541</v>
      </c>
      <c r="AE17" s="7">
        <f t="shared" si="10"/>
        <v>1</v>
      </c>
      <c r="AF17" s="73"/>
    </row>
    <row r="18" spans="13:32" x14ac:dyDescent="0.25">
      <c r="M18" s="58" t="s">
        <v>215</v>
      </c>
      <c r="N18" s="10">
        <v>46617</v>
      </c>
      <c r="O18" s="10">
        <v>460355</v>
      </c>
      <c r="P18" s="10">
        <v>2629737</v>
      </c>
      <c r="Q18" s="10">
        <v>3603696</v>
      </c>
      <c r="R18" s="10">
        <v>1891302</v>
      </c>
      <c r="S18" s="10">
        <v>2991930</v>
      </c>
      <c r="T18" s="10">
        <v>3226876</v>
      </c>
      <c r="U18" s="10">
        <v>14850513</v>
      </c>
      <c r="W18" s="58" t="s">
        <v>215</v>
      </c>
      <c r="X18" s="7">
        <f t="shared" si="3"/>
        <v>3.1390834781263111E-3</v>
      </c>
      <c r="Y18" s="7">
        <f t="shared" si="4"/>
        <v>3.0999265816608491E-2</v>
      </c>
      <c r="Z18" s="7">
        <f t="shared" si="5"/>
        <v>0.1770805493385986</v>
      </c>
      <c r="AA18" s="7">
        <f t="shared" si="6"/>
        <v>0.24266474834909743</v>
      </c>
      <c r="AB18" s="7">
        <f t="shared" si="7"/>
        <v>0.12735600446934056</v>
      </c>
      <c r="AC18" s="7">
        <f t="shared" si="8"/>
        <v>0.20146980781067966</v>
      </c>
      <c r="AD18" s="7">
        <f t="shared" si="9"/>
        <v>0.21729054073754894</v>
      </c>
      <c r="AE18" s="7">
        <f t="shared" si="10"/>
        <v>1</v>
      </c>
      <c r="AF18" s="73"/>
    </row>
    <row r="19" spans="13:32" x14ac:dyDescent="0.25">
      <c r="M19" s="58" t="s">
        <v>216</v>
      </c>
      <c r="N19" s="10">
        <v>849214</v>
      </c>
      <c r="O19" s="10">
        <v>1688018</v>
      </c>
      <c r="P19" s="10">
        <v>2510001</v>
      </c>
      <c r="Q19" s="10">
        <v>3551249</v>
      </c>
      <c r="R19" s="10">
        <v>2608224</v>
      </c>
      <c r="S19" s="10">
        <v>5728953</v>
      </c>
      <c r="T19" s="10">
        <v>4387032</v>
      </c>
      <c r="U19" s="10">
        <v>21322691</v>
      </c>
      <c r="W19" s="58" t="s">
        <v>216</v>
      </c>
      <c r="X19" s="7">
        <f t="shared" si="3"/>
        <v>3.982677420969051E-2</v>
      </c>
      <c r="Y19" s="7">
        <f t="shared" si="4"/>
        <v>7.9165336120098531E-2</v>
      </c>
      <c r="Z19" s="7">
        <f t="shared" si="5"/>
        <v>0.11771502011636337</v>
      </c>
      <c r="AA19" s="7">
        <f t="shared" si="6"/>
        <v>0.16654788084674679</v>
      </c>
      <c r="AB19" s="7">
        <f t="shared" si="7"/>
        <v>0.12232152123763365</v>
      </c>
      <c r="AC19" s="7">
        <f t="shared" si="8"/>
        <v>0.26867870476573524</v>
      </c>
      <c r="AD19" s="7">
        <f t="shared" si="9"/>
        <v>0.2057447627037319</v>
      </c>
      <c r="AE19" s="7">
        <f t="shared" si="10"/>
        <v>1</v>
      </c>
      <c r="AF19" s="73"/>
    </row>
    <row r="20" spans="13:32" x14ac:dyDescent="0.25">
      <c r="M20" s="58" t="s">
        <v>217</v>
      </c>
      <c r="N20" s="10"/>
      <c r="O20" s="10">
        <v>68100</v>
      </c>
      <c r="P20" s="10">
        <v>425707</v>
      </c>
      <c r="Q20" s="10">
        <v>804768</v>
      </c>
      <c r="R20" s="10">
        <v>130526</v>
      </c>
      <c r="S20" s="10">
        <v>1597855</v>
      </c>
      <c r="T20" s="10">
        <v>1075173</v>
      </c>
      <c r="U20" s="10">
        <v>4102129</v>
      </c>
      <c r="W20" s="58" t="s">
        <v>217</v>
      </c>
      <c r="X20" s="7" t="str">
        <f t="shared" si="3"/>
        <v/>
      </c>
      <c r="Y20" s="7">
        <f t="shared" si="4"/>
        <v>1.6601135654193223E-2</v>
      </c>
      <c r="Z20" s="7">
        <f t="shared" si="5"/>
        <v>0.10377708745873179</v>
      </c>
      <c r="AA20" s="7">
        <f t="shared" si="6"/>
        <v>0.19618300643397613</v>
      </c>
      <c r="AB20" s="7">
        <f t="shared" si="7"/>
        <v>3.1819087113057636E-2</v>
      </c>
      <c r="AC20" s="7">
        <f t="shared" si="8"/>
        <v>0.38951846711792826</v>
      </c>
      <c r="AD20" s="7">
        <f t="shared" si="9"/>
        <v>0.26210121622211296</v>
      </c>
      <c r="AE20" s="7">
        <f t="shared" si="10"/>
        <v>1</v>
      </c>
      <c r="AF20" s="73"/>
    </row>
    <row r="21" spans="13:32" x14ac:dyDescent="0.25">
      <c r="M21" s="58" t="s">
        <v>148</v>
      </c>
      <c r="N21" s="10"/>
      <c r="O21" s="10">
        <v>46807</v>
      </c>
      <c r="P21" s="10">
        <v>292017</v>
      </c>
      <c r="Q21" s="10">
        <v>969949</v>
      </c>
      <c r="R21" s="10">
        <v>605451</v>
      </c>
      <c r="S21" s="10">
        <v>4351522</v>
      </c>
      <c r="T21" s="10">
        <v>10953933</v>
      </c>
      <c r="U21" s="10">
        <v>17219679</v>
      </c>
      <c r="W21" s="58" t="s">
        <v>148</v>
      </c>
      <c r="X21" s="7" t="str">
        <f t="shared" si="3"/>
        <v/>
      </c>
      <c r="Y21" s="7">
        <f t="shared" si="4"/>
        <v>2.7182272096942109E-3</v>
      </c>
      <c r="Z21" s="7">
        <f t="shared" si="5"/>
        <v>1.6958330059462783E-2</v>
      </c>
      <c r="AA21" s="7">
        <f t="shared" si="6"/>
        <v>5.6327937355858955E-2</v>
      </c>
      <c r="AB21" s="7">
        <f t="shared" si="7"/>
        <v>3.5160411526835085E-2</v>
      </c>
      <c r="AC21" s="7">
        <f t="shared" si="8"/>
        <v>0.25270633674414023</v>
      </c>
      <c r="AD21" s="7">
        <f t="shared" si="9"/>
        <v>0.63612875710400874</v>
      </c>
      <c r="AE21" s="7">
        <f t="shared" si="10"/>
        <v>1</v>
      </c>
      <c r="AF21" s="73"/>
    </row>
    <row r="22" spans="13:32" x14ac:dyDescent="0.25">
      <c r="M22" s="58" t="s">
        <v>147</v>
      </c>
      <c r="N22" s="10">
        <v>491967</v>
      </c>
      <c r="O22" s="10">
        <v>886336</v>
      </c>
      <c r="P22" s="10">
        <v>1729038</v>
      </c>
      <c r="Q22" s="10">
        <v>3719264</v>
      </c>
      <c r="R22" s="10">
        <v>4116272</v>
      </c>
      <c r="S22" s="10">
        <v>15515024</v>
      </c>
      <c r="T22" s="10">
        <v>19515293</v>
      </c>
      <c r="U22" s="10">
        <v>45973194</v>
      </c>
      <c r="W22" s="58" t="s">
        <v>147</v>
      </c>
      <c r="X22" s="7">
        <f t="shared" si="3"/>
        <v>1.0701170773559913E-2</v>
      </c>
      <c r="Y22" s="7">
        <f t="shared" si="4"/>
        <v>1.9279408778950621E-2</v>
      </c>
      <c r="Z22" s="7">
        <f t="shared" si="5"/>
        <v>3.7609699252133755E-2</v>
      </c>
      <c r="AA22" s="7">
        <f t="shared" si="6"/>
        <v>8.0900709226337422E-2</v>
      </c>
      <c r="AB22" s="7">
        <f t="shared" si="7"/>
        <v>8.9536350247929261E-2</v>
      </c>
      <c r="AC22" s="7">
        <f t="shared" si="8"/>
        <v>0.33747979311596232</v>
      </c>
      <c r="AD22" s="7">
        <f t="shared" si="9"/>
        <v>0.42449286860512669</v>
      </c>
      <c r="AE22" s="7">
        <f t="shared" si="10"/>
        <v>1</v>
      </c>
      <c r="AF22" s="73"/>
    </row>
    <row r="23" spans="13:32" x14ac:dyDescent="0.25">
      <c r="M23" s="58" t="s">
        <v>218</v>
      </c>
      <c r="N23" s="10">
        <v>360040</v>
      </c>
      <c r="O23" s="10">
        <v>744425</v>
      </c>
      <c r="P23" s="10">
        <v>1387224</v>
      </c>
      <c r="Q23" s="10">
        <v>1880205</v>
      </c>
      <c r="R23" s="10">
        <v>837829</v>
      </c>
      <c r="S23" s="10">
        <v>4208399</v>
      </c>
      <c r="T23" s="10">
        <v>2406543</v>
      </c>
      <c r="U23" s="10">
        <v>11824665</v>
      </c>
      <c r="W23" s="58" t="s">
        <v>218</v>
      </c>
      <c r="X23" s="7">
        <f t="shared" si="3"/>
        <v>3.0448219886144767E-2</v>
      </c>
      <c r="Y23" s="7">
        <f t="shared" si="4"/>
        <v>6.2955271882966665E-2</v>
      </c>
      <c r="Z23" s="7">
        <f t="shared" si="5"/>
        <v>0.11731613538311657</v>
      </c>
      <c r="AA23" s="7">
        <f t="shared" si="6"/>
        <v>0.15900704163712037</v>
      </c>
      <c r="AB23" s="7">
        <f t="shared" si="7"/>
        <v>7.0854354013411794E-2</v>
      </c>
      <c r="AC23" s="7">
        <f t="shared" si="8"/>
        <v>0.35590006143937269</v>
      </c>
      <c r="AD23" s="7">
        <f t="shared" si="9"/>
        <v>0.20351891575786712</v>
      </c>
      <c r="AE23" s="7">
        <f t="shared" si="10"/>
        <v>1</v>
      </c>
      <c r="AF23" s="73"/>
    </row>
    <row r="24" spans="13:32" x14ac:dyDescent="0.25">
      <c r="M24" s="58" t="s">
        <v>219</v>
      </c>
      <c r="N24" s="10">
        <v>308548</v>
      </c>
      <c r="O24" s="10">
        <v>450742</v>
      </c>
      <c r="P24" s="10">
        <v>853579</v>
      </c>
      <c r="Q24" s="10">
        <v>1241407</v>
      </c>
      <c r="R24" s="10">
        <v>1371275</v>
      </c>
      <c r="S24" s="10">
        <v>2601641</v>
      </c>
      <c r="T24" s="10">
        <v>1231249</v>
      </c>
      <c r="U24" s="10">
        <v>8058441</v>
      </c>
      <c r="W24" s="58" t="s">
        <v>219</v>
      </c>
      <c r="X24" s="7">
        <f t="shared" si="3"/>
        <v>3.8288795562317825E-2</v>
      </c>
      <c r="Y24" s="7">
        <f t="shared" si="4"/>
        <v>5.5934144085686054E-2</v>
      </c>
      <c r="Z24" s="7">
        <f t="shared" si="5"/>
        <v>0.10592358993507553</v>
      </c>
      <c r="AA24" s="7">
        <f t="shared" si="6"/>
        <v>0.15405051671905273</v>
      </c>
      <c r="AB24" s="7">
        <f t="shared" si="7"/>
        <v>0.17016628898815539</v>
      </c>
      <c r="AC24" s="7">
        <f t="shared" si="8"/>
        <v>0.32284668957680523</v>
      </c>
      <c r="AD24" s="7">
        <f t="shared" si="9"/>
        <v>0.15278997513290721</v>
      </c>
      <c r="AE24" s="7">
        <f t="shared" si="10"/>
        <v>1</v>
      </c>
      <c r="AF24" s="73"/>
    </row>
    <row r="25" spans="13:32" x14ac:dyDescent="0.25">
      <c r="M25" s="58" t="s">
        <v>220</v>
      </c>
      <c r="N25" s="10">
        <v>687981</v>
      </c>
      <c r="O25" s="10">
        <v>689298</v>
      </c>
      <c r="P25" s="10">
        <v>786790</v>
      </c>
      <c r="Q25" s="10">
        <v>1875815</v>
      </c>
      <c r="R25" s="10">
        <v>1870925</v>
      </c>
      <c r="S25" s="10">
        <v>3929784</v>
      </c>
      <c r="T25" s="10">
        <v>1389322</v>
      </c>
      <c r="U25" s="10">
        <v>11229915</v>
      </c>
      <c r="W25" s="58" t="s">
        <v>220</v>
      </c>
      <c r="X25" s="7">
        <f t="shared" si="3"/>
        <v>6.1263241974672117E-2</v>
      </c>
      <c r="Y25" s="7">
        <f t="shared" si="4"/>
        <v>6.1380518018168434E-2</v>
      </c>
      <c r="Z25" s="7">
        <f t="shared" si="5"/>
        <v>7.0061972864442879E-2</v>
      </c>
      <c r="AA25" s="7">
        <f t="shared" si="6"/>
        <v>0.16703732842145289</v>
      </c>
      <c r="AB25" s="7">
        <f t="shared" si="7"/>
        <v>0.16660188434195627</v>
      </c>
      <c r="AC25" s="7">
        <f t="shared" si="8"/>
        <v>0.34993889089988661</v>
      </c>
      <c r="AD25" s="7">
        <f t="shared" si="9"/>
        <v>0.12371616347942081</v>
      </c>
      <c r="AE25" s="7">
        <f t="shared" si="10"/>
        <v>1</v>
      </c>
      <c r="AF25" s="73"/>
    </row>
    <row r="26" spans="13:32" x14ac:dyDescent="0.25">
      <c r="M26" s="58" t="s">
        <v>221</v>
      </c>
      <c r="N26" s="10">
        <v>30344</v>
      </c>
      <c r="O26" s="10">
        <v>124333</v>
      </c>
      <c r="P26" s="10">
        <v>298504</v>
      </c>
      <c r="Q26" s="10">
        <v>792101</v>
      </c>
      <c r="R26" s="10">
        <v>300001</v>
      </c>
      <c r="S26" s="10">
        <v>402075</v>
      </c>
      <c r="T26" s="10">
        <v>954537</v>
      </c>
      <c r="U26" s="10">
        <v>2901895</v>
      </c>
      <c r="W26" s="58" t="s">
        <v>221</v>
      </c>
      <c r="X26" s="7">
        <f t="shared" si="3"/>
        <v>1.0456615418545468E-2</v>
      </c>
      <c r="Y26" s="7">
        <f t="shared" si="4"/>
        <v>4.2845450989784262E-2</v>
      </c>
      <c r="Z26" s="7">
        <f t="shared" si="5"/>
        <v>0.10286519670766861</v>
      </c>
      <c r="AA26" s="7">
        <f t="shared" si="6"/>
        <v>0.27295991067905628</v>
      </c>
      <c r="AB26" s="7">
        <f t="shared" si="7"/>
        <v>0.10338106650998743</v>
      </c>
      <c r="AC26" s="7">
        <f t="shared" si="8"/>
        <v>0.13855601253663555</v>
      </c>
      <c r="AD26" s="7">
        <f t="shared" si="9"/>
        <v>0.32893574715832241</v>
      </c>
      <c r="AE26" s="7">
        <f t="shared" si="10"/>
        <v>1</v>
      </c>
      <c r="AF26" s="73"/>
    </row>
    <row r="27" spans="13:32" x14ac:dyDescent="0.25">
      <c r="M27" s="58" t="s">
        <v>222</v>
      </c>
      <c r="N27" s="10">
        <v>126048</v>
      </c>
      <c r="O27" s="10">
        <v>220645</v>
      </c>
      <c r="P27" s="10">
        <v>528065</v>
      </c>
      <c r="Q27" s="10">
        <v>678509</v>
      </c>
      <c r="R27" s="10">
        <v>576845</v>
      </c>
      <c r="S27" s="10">
        <v>1023355</v>
      </c>
      <c r="T27" s="10">
        <v>682932</v>
      </c>
      <c r="U27" s="10">
        <v>3836399</v>
      </c>
      <c r="W27" s="58" t="s">
        <v>222</v>
      </c>
      <c r="X27" s="7">
        <f t="shared" si="3"/>
        <v>3.2855810878899716E-2</v>
      </c>
      <c r="Y27" s="7">
        <f t="shared" si="4"/>
        <v>5.7513569365438791E-2</v>
      </c>
      <c r="Z27" s="7">
        <f t="shared" si="5"/>
        <v>0.13764600605932803</v>
      </c>
      <c r="AA27" s="7">
        <f t="shared" si="6"/>
        <v>0.1768609052395228</v>
      </c>
      <c r="AB27" s="7">
        <f t="shared" si="7"/>
        <v>0.15036105472866612</v>
      </c>
      <c r="AC27" s="7">
        <f t="shared" si="8"/>
        <v>0.26674884442415919</v>
      </c>
      <c r="AD27" s="7">
        <f t="shared" si="9"/>
        <v>0.17801380930398533</v>
      </c>
      <c r="AE27" s="7">
        <f t="shared" si="10"/>
        <v>1</v>
      </c>
      <c r="AF27" s="73"/>
    </row>
    <row r="28" spans="13:32" x14ac:dyDescent="0.25">
      <c r="M28" s="58" t="s">
        <v>223</v>
      </c>
      <c r="N28" s="10">
        <v>326878</v>
      </c>
      <c r="O28" s="10">
        <v>372343</v>
      </c>
      <c r="P28" s="10">
        <v>530441</v>
      </c>
      <c r="Q28" s="10">
        <v>1065168</v>
      </c>
      <c r="R28" s="10">
        <v>576100</v>
      </c>
      <c r="S28" s="10">
        <v>2434029</v>
      </c>
      <c r="T28" s="10">
        <v>2045524</v>
      </c>
      <c r="U28" s="10">
        <v>7350483</v>
      </c>
      <c r="W28" s="58" t="s">
        <v>223</v>
      </c>
      <c r="X28" s="7">
        <f t="shared" si="3"/>
        <v>4.4470274946557933E-2</v>
      </c>
      <c r="Y28" s="7">
        <f t="shared" si="4"/>
        <v>5.0655582769186733E-2</v>
      </c>
      <c r="Z28" s="7">
        <f t="shared" si="5"/>
        <v>7.2164101325042182E-2</v>
      </c>
      <c r="AA28" s="7">
        <f t="shared" si="6"/>
        <v>0.14491129358438079</v>
      </c>
      <c r="AB28" s="7">
        <f t="shared" si="7"/>
        <v>7.8375801971108564E-2</v>
      </c>
      <c r="AC28" s="7">
        <f t="shared" si="8"/>
        <v>0.33113864762356432</v>
      </c>
      <c r="AD28" s="7">
        <f t="shared" si="9"/>
        <v>0.27828429778015951</v>
      </c>
      <c r="AE28" s="7">
        <f t="shared" si="10"/>
        <v>1</v>
      </c>
      <c r="AF28" s="73"/>
    </row>
    <row r="29" spans="13:32" x14ac:dyDescent="0.25">
      <c r="M29" s="58" t="s">
        <v>224</v>
      </c>
      <c r="N29" s="10"/>
      <c r="O29" s="10"/>
      <c r="P29" s="10"/>
      <c r="Q29" s="10"/>
      <c r="R29" s="10"/>
      <c r="S29" s="10"/>
      <c r="T29" s="10">
        <v>2982818</v>
      </c>
      <c r="U29" s="10">
        <v>2982818</v>
      </c>
      <c r="W29" s="58" t="s">
        <v>224</v>
      </c>
      <c r="X29" s="7" t="str">
        <f t="shared" si="3"/>
        <v/>
      </c>
      <c r="Y29" s="7" t="str">
        <f t="shared" si="4"/>
        <v/>
      </c>
      <c r="Z29" s="7" t="str">
        <f t="shared" si="5"/>
        <v/>
      </c>
      <c r="AA29" s="7" t="str">
        <f t="shared" si="6"/>
        <v/>
      </c>
      <c r="AB29" s="7" t="str">
        <f t="shared" si="7"/>
        <v/>
      </c>
      <c r="AC29" s="7" t="str">
        <f t="shared" si="8"/>
        <v/>
      </c>
      <c r="AD29" s="7">
        <f t="shared" si="9"/>
        <v>1</v>
      </c>
      <c r="AE29" s="7">
        <f t="shared" si="10"/>
        <v>1</v>
      </c>
      <c r="AF29" s="73"/>
    </row>
    <row r="30" spans="13:32" x14ac:dyDescent="0.25">
      <c r="M30" s="59" t="s">
        <v>87</v>
      </c>
      <c r="N30" s="60">
        <v>4344974</v>
      </c>
      <c r="O30" s="60">
        <v>8429757</v>
      </c>
      <c r="P30" s="60">
        <v>19283810</v>
      </c>
      <c r="Q30" s="60">
        <v>33122827</v>
      </c>
      <c r="R30" s="60">
        <v>23739489</v>
      </c>
      <c r="S30" s="60">
        <v>57977268</v>
      </c>
      <c r="T30" s="60">
        <v>65685625</v>
      </c>
      <c r="U30" s="60">
        <v>212583750</v>
      </c>
      <c r="W30" s="59" t="s">
        <v>87</v>
      </c>
      <c r="X30" s="7">
        <f t="shared" si="3"/>
        <v>2.0438881146842128E-2</v>
      </c>
      <c r="Y30" s="7">
        <f t="shared" si="4"/>
        <v>3.9653816437051279E-2</v>
      </c>
      <c r="Z30" s="7">
        <f t="shared" si="5"/>
        <v>9.0711590138004436E-2</v>
      </c>
      <c r="AA30" s="7">
        <f t="shared" si="6"/>
        <v>0.1558107193047446</v>
      </c>
      <c r="AB30" s="7">
        <f t="shared" si="7"/>
        <v>0.11167123075023373</v>
      </c>
      <c r="AC30" s="7">
        <f t="shared" si="8"/>
        <v>0.27272671594136427</v>
      </c>
      <c r="AD30" s="7">
        <f t="shared" si="9"/>
        <v>0.30898704628175955</v>
      </c>
      <c r="AE30" s="7">
        <f t="shared" si="10"/>
        <v>1</v>
      </c>
      <c r="AF30" s="73"/>
    </row>
    <row r="32" spans="13:32" x14ac:dyDescent="0.25">
      <c r="M32" s="8" t="s">
        <v>225</v>
      </c>
      <c r="W32" s="8" t="s">
        <v>225</v>
      </c>
    </row>
    <row r="33" spans="1:31" x14ac:dyDescent="0.25">
      <c r="M33" s="58"/>
      <c r="N33" s="58" t="s">
        <v>76</v>
      </c>
      <c r="O33" s="58" t="s">
        <v>77</v>
      </c>
      <c r="P33" s="58" t="s">
        <v>78</v>
      </c>
      <c r="Q33" s="58" t="s">
        <v>79</v>
      </c>
      <c r="R33" s="58" t="s">
        <v>80</v>
      </c>
      <c r="S33" s="58" t="s">
        <v>81</v>
      </c>
      <c r="T33" s="58" t="s">
        <v>82</v>
      </c>
      <c r="U33" s="58" t="s">
        <v>68</v>
      </c>
      <c r="W33" s="58"/>
      <c r="X33" s="58" t="s">
        <v>76</v>
      </c>
      <c r="Y33" s="58" t="s">
        <v>77</v>
      </c>
      <c r="Z33" s="58" t="s">
        <v>78</v>
      </c>
      <c r="AA33" s="58" t="s">
        <v>79</v>
      </c>
      <c r="AB33" s="58" t="s">
        <v>80</v>
      </c>
      <c r="AC33" s="58" t="s">
        <v>81</v>
      </c>
      <c r="AD33" s="58" t="s">
        <v>82</v>
      </c>
      <c r="AE33" s="58" t="s">
        <v>68</v>
      </c>
    </row>
    <row r="34" spans="1:31" x14ac:dyDescent="0.25">
      <c r="M34" s="58" t="s">
        <v>200</v>
      </c>
      <c r="N34">
        <v>7</v>
      </c>
      <c r="O34">
        <v>14</v>
      </c>
      <c r="P34">
        <v>13</v>
      </c>
      <c r="Q34">
        <v>11</v>
      </c>
      <c r="R34">
        <v>3</v>
      </c>
      <c r="S34">
        <v>3</v>
      </c>
      <c r="T34">
        <v>1</v>
      </c>
      <c r="U34">
        <v>52</v>
      </c>
      <c r="W34" s="58" t="s">
        <v>200</v>
      </c>
      <c r="X34" s="7">
        <f>IF(N34/$U34=0,"",N34/$U34)</f>
        <v>0.13461538461538461</v>
      </c>
      <c r="Y34" s="7">
        <f t="shared" ref="Y34:Y61" si="12">IF(O34/$U34=0,"",O34/$U34)</f>
        <v>0.26923076923076922</v>
      </c>
      <c r="Z34" s="7">
        <f t="shared" ref="Z34:Z61" si="13">IF(P34/$U34=0,"",P34/$U34)</f>
        <v>0.25</v>
      </c>
      <c r="AA34" s="7">
        <f t="shared" ref="AA34:AA61" si="14">IF(Q34/$U34=0,"",Q34/$U34)</f>
        <v>0.21153846153846154</v>
      </c>
      <c r="AB34" s="7">
        <f t="shared" ref="AB34:AB61" si="15">IF(R34/$U34=0,"",R34/$U34)</f>
        <v>5.7692307692307696E-2</v>
      </c>
      <c r="AC34" s="7">
        <f t="shared" ref="AC34:AC61" si="16">IF(S34/$U34=0,"",S34/$U34)</f>
        <v>5.7692307692307696E-2</v>
      </c>
      <c r="AD34" s="7">
        <f t="shared" ref="AD34:AD61" si="17">IF(T34/$U34=0,"",T34/$U34)</f>
        <v>1.9230769230769232E-2</v>
      </c>
      <c r="AE34" s="7">
        <f t="shared" ref="AE34:AE61" si="18">IF(U34/$U34=0,"",U34/$U34)</f>
        <v>1</v>
      </c>
    </row>
    <row r="35" spans="1:31" x14ac:dyDescent="0.25">
      <c r="M35" s="58" t="s">
        <v>201</v>
      </c>
      <c r="O35">
        <v>3</v>
      </c>
      <c r="P35">
        <v>11</v>
      </c>
      <c r="Q35">
        <v>6</v>
      </c>
      <c r="R35">
        <v>1</v>
      </c>
      <c r="S35">
        <v>1</v>
      </c>
      <c r="U35">
        <v>22</v>
      </c>
      <c r="W35" s="58" t="s">
        <v>201</v>
      </c>
      <c r="X35" s="7" t="str">
        <f t="shared" ref="X35:X61" si="19">IF(N35/$U35=0,"",N35/$U35)</f>
        <v/>
      </c>
      <c r="Y35" s="7">
        <f t="shared" si="12"/>
        <v>0.13636363636363635</v>
      </c>
      <c r="Z35" s="7">
        <f t="shared" si="13"/>
        <v>0.5</v>
      </c>
      <c r="AA35" s="7">
        <f t="shared" si="14"/>
        <v>0.27272727272727271</v>
      </c>
      <c r="AB35" s="7">
        <f t="shared" si="15"/>
        <v>4.5454545454545456E-2</v>
      </c>
      <c r="AC35" s="7">
        <f t="shared" si="16"/>
        <v>4.5454545454545456E-2</v>
      </c>
      <c r="AD35" s="7" t="str">
        <f t="shared" si="17"/>
        <v/>
      </c>
      <c r="AE35" s="7">
        <f t="shared" si="18"/>
        <v>1</v>
      </c>
    </row>
    <row r="36" spans="1:31" x14ac:dyDescent="0.25">
      <c r="A36" t="s">
        <v>69</v>
      </c>
      <c r="M36" s="58" t="s">
        <v>202</v>
      </c>
      <c r="O36">
        <v>1</v>
      </c>
      <c r="P36">
        <v>22</v>
      </c>
      <c r="Q36">
        <v>27</v>
      </c>
      <c r="R36">
        <v>3</v>
      </c>
      <c r="S36">
        <v>8</v>
      </c>
      <c r="T36">
        <v>1</v>
      </c>
      <c r="U36">
        <v>62</v>
      </c>
      <c r="W36" s="58" t="s">
        <v>202</v>
      </c>
      <c r="X36" s="7" t="str">
        <f t="shared" si="19"/>
        <v/>
      </c>
      <c r="Y36" s="7">
        <f t="shared" si="12"/>
        <v>1.6129032258064516E-2</v>
      </c>
      <c r="Z36" s="7">
        <f t="shared" si="13"/>
        <v>0.35483870967741937</v>
      </c>
      <c r="AA36" s="7">
        <f t="shared" si="14"/>
        <v>0.43548387096774194</v>
      </c>
      <c r="AB36" s="7">
        <f t="shared" si="15"/>
        <v>4.8387096774193547E-2</v>
      </c>
      <c r="AC36" s="7">
        <f t="shared" si="16"/>
        <v>0.12903225806451613</v>
      </c>
      <c r="AD36" s="7">
        <f t="shared" si="17"/>
        <v>1.6129032258064516E-2</v>
      </c>
      <c r="AE36" s="7">
        <f t="shared" si="18"/>
        <v>1</v>
      </c>
    </row>
    <row r="37" spans="1:31" x14ac:dyDescent="0.25">
      <c r="M37" s="58" t="s">
        <v>203</v>
      </c>
      <c r="O37">
        <v>2</v>
      </c>
      <c r="P37">
        <v>7</v>
      </c>
      <c r="Q37">
        <v>5</v>
      </c>
      <c r="R37">
        <v>1</v>
      </c>
      <c r="U37">
        <v>15</v>
      </c>
      <c r="W37" s="58" t="s">
        <v>203</v>
      </c>
      <c r="X37" s="7" t="str">
        <f t="shared" si="19"/>
        <v/>
      </c>
      <c r="Y37" s="7">
        <f t="shared" si="12"/>
        <v>0.13333333333333333</v>
      </c>
      <c r="Z37" s="7">
        <f t="shared" si="13"/>
        <v>0.46666666666666667</v>
      </c>
      <c r="AA37" s="7">
        <f t="shared" si="14"/>
        <v>0.33333333333333331</v>
      </c>
      <c r="AB37" s="7">
        <f t="shared" si="15"/>
        <v>6.6666666666666666E-2</v>
      </c>
      <c r="AC37" s="7" t="str">
        <f t="shared" si="16"/>
        <v/>
      </c>
      <c r="AD37" s="7" t="str">
        <f t="shared" si="17"/>
        <v/>
      </c>
      <c r="AE37" s="7">
        <f t="shared" si="18"/>
        <v>1</v>
      </c>
    </row>
    <row r="38" spans="1:31" x14ac:dyDescent="0.25">
      <c r="M38" s="58" t="s">
        <v>204</v>
      </c>
      <c r="N38">
        <v>2</v>
      </c>
      <c r="O38">
        <v>10</v>
      </c>
      <c r="P38">
        <v>27</v>
      </c>
      <c r="Q38">
        <v>62</v>
      </c>
      <c r="R38">
        <v>13</v>
      </c>
      <c r="S38">
        <v>28</v>
      </c>
      <c r="T38">
        <v>2</v>
      </c>
      <c r="U38">
        <v>144</v>
      </c>
      <c r="W38" s="58" t="s">
        <v>204</v>
      </c>
      <c r="X38" s="7">
        <f t="shared" si="19"/>
        <v>1.3888888888888888E-2</v>
      </c>
      <c r="Y38" s="7">
        <f t="shared" si="12"/>
        <v>6.9444444444444448E-2</v>
      </c>
      <c r="Z38" s="7">
        <f t="shared" si="13"/>
        <v>0.1875</v>
      </c>
      <c r="AA38" s="7">
        <f t="shared" si="14"/>
        <v>0.43055555555555558</v>
      </c>
      <c r="AB38" s="7">
        <f t="shared" si="15"/>
        <v>9.0277777777777776E-2</v>
      </c>
      <c r="AC38" s="7">
        <f t="shared" si="16"/>
        <v>0.19444444444444445</v>
      </c>
      <c r="AD38" s="7">
        <f t="shared" si="17"/>
        <v>1.3888888888888888E-2</v>
      </c>
      <c r="AE38" s="7">
        <f t="shared" si="18"/>
        <v>1</v>
      </c>
    </row>
    <row r="39" spans="1:31" x14ac:dyDescent="0.25">
      <c r="M39" s="58" t="s">
        <v>205</v>
      </c>
      <c r="N39">
        <v>3</v>
      </c>
      <c r="O39">
        <v>3</v>
      </c>
      <c r="P39">
        <v>5</v>
      </c>
      <c r="Q39">
        <v>3</v>
      </c>
      <c r="R39">
        <v>2</v>
      </c>
      <c r="U39">
        <v>16</v>
      </c>
      <c r="W39" s="58" t="s">
        <v>205</v>
      </c>
      <c r="X39" s="7">
        <f t="shared" si="19"/>
        <v>0.1875</v>
      </c>
      <c r="Y39" s="7">
        <f t="shared" si="12"/>
        <v>0.1875</v>
      </c>
      <c r="Z39" s="7">
        <f t="shared" si="13"/>
        <v>0.3125</v>
      </c>
      <c r="AA39" s="7">
        <f t="shared" si="14"/>
        <v>0.1875</v>
      </c>
      <c r="AB39" s="7">
        <f t="shared" si="15"/>
        <v>0.125</v>
      </c>
      <c r="AC39" s="7" t="str">
        <f t="shared" si="16"/>
        <v/>
      </c>
      <c r="AD39" s="7" t="str">
        <f t="shared" si="17"/>
        <v/>
      </c>
      <c r="AE39" s="7">
        <f t="shared" si="18"/>
        <v>1</v>
      </c>
    </row>
    <row r="40" spans="1:31" x14ac:dyDescent="0.25">
      <c r="M40" s="58" t="s">
        <v>206</v>
      </c>
      <c r="N40">
        <v>77</v>
      </c>
      <c r="O40">
        <v>34</v>
      </c>
      <c r="P40">
        <v>19</v>
      </c>
      <c r="Q40">
        <v>4</v>
      </c>
      <c r="R40">
        <v>2</v>
      </c>
      <c r="S40">
        <v>3</v>
      </c>
      <c r="U40">
        <v>139</v>
      </c>
      <c r="W40" s="58" t="s">
        <v>206</v>
      </c>
      <c r="X40" s="7">
        <f t="shared" si="19"/>
        <v>0.5539568345323741</v>
      </c>
      <c r="Y40" s="7">
        <f t="shared" si="12"/>
        <v>0.2446043165467626</v>
      </c>
      <c r="Z40" s="7">
        <f t="shared" si="13"/>
        <v>0.1366906474820144</v>
      </c>
      <c r="AA40" s="7">
        <f t="shared" si="14"/>
        <v>2.8776978417266189E-2</v>
      </c>
      <c r="AB40" s="7">
        <f t="shared" si="15"/>
        <v>1.4388489208633094E-2</v>
      </c>
      <c r="AC40" s="7">
        <f t="shared" si="16"/>
        <v>2.1582733812949641E-2</v>
      </c>
      <c r="AD40" s="7" t="str">
        <f t="shared" si="17"/>
        <v/>
      </c>
      <c r="AE40" s="7">
        <f t="shared" si="18"/>
        <v>1</v>
      </c>
    </row>
    <row r="41" spans="1:31" x14ac:dyDescent="0.25">
      <c r="M41" s="58" t="s">
        <v>207</v>
      </c>
      <c r="N41">
        <v>4</v>
      </c>
      <c r="O41">
        <v>36</v>
      </c>
      <c r="P41">
        <v>88</v>
      </c>
      <c r="Q41">
        <v>67</v>
      </c>
      <c r="R41">
        <v>9</v>
      </c>
      <c r="S41">
        <v>12</v>
      </c>
      <c r="T41">
        <v>1</v>
      </c>
      <c r="U41">
        <v>217</v>
      </c>
      <c r="W41" s="58" t="s">
        <v>207</v>
      </c>
      <c r="X41" s="7">
        <f t="shared" si="19"/>
        <v>1.8433179723502304E-2</v>
      </c>
      <c r="Y41" s="7">
        <f t="shared" si="12"/>
        <v>0.16589861751152074</v>
      </c>
      <c r="Z41" s="7">
        <f t="shared" si="13"/>
        <v>0.40552995391705071</v>
      </c>
      <c r="AA41" s="7">
        <f t="shared" si="14"/>
        <v>0.30875576036866359</v>
      </c>
      <c r="AB41" s="7">
        <f t="shared" si="15"/>
        <v>4.1474654377880185E-2</v>
      </c>
      <c r="AC41" s="7">
        <f t="shared" si="16"/>
        <v>5.5299539170506916E-2</v>
      </c>
      <c r="AD41" s="7">
        <f t="shared" si="17"/>
        <v>4.608294930875576E-3</v>
      </c>
      <c r="AE41" s="7">
        <f t="shared" si="18"/>
        <v>1</v>
      </c>
    </row>
    <row r="42" spans="1:31" x14ac:dyDescent="0.25">
      <c r="M42" s="58" t="s">
        <v>208</v>
      </c>
      <c r="N42">
        <v>78</v>
      </c>
      <c r="O42">
        <v>81</v>
      </c>
      <c r="P42">
        <v>38</v>
      </c>
      <c r="Q42">
        <v>22</v>
      </c>
      <c r="R42">
        <v>1</v>
      </c>
      <c r="S42">
        <v>3</v>
      </c>
      <c r="T42">
        <v>1</v>
      </c>
      <c r="U42">
        <v>224</v>
      </c>
      <c r="W42" s="58" t="s">
        <v>208</v>
      </c>
      <c r="X42" s="7">
        <f t="shared" si="19"/>
        <v>0.3482142857142857</v>
      </c>
      <c r="Y42" s="7">
        <f t="shared" si="12"/>
        <v>0.36160714285714285</v>
      </c>
      <c r="Z42" s="7">
        <f t="shared" si="13"/>
        <v>0.16964285714285715</v>
      </c>
      <c r="AA42" s="7">
        <f t="shared" si="14"/>
        <v>9.8214285714285712E-2</v>
      </c>
      <c r="AB42" s="7">
        <f t="shared" si="15"/>
        <v>4.464285714285714E-3</v>
      </c>
      <c r="AC42" s="7">
        <f t="shared" si="16"/>
        <v>1.3392857142857142E-2</v>
      </c>
      <c r="AD42" s="7">
        <f t="shared" si="17"/>
        <v>4.464285714285714E-3</v>
      </c>
      <c r="AE42" s="7">
        <f t="shared" si="18"/>
        <v>1</v>
      </c>
    </row>
    <row r="43" spans="1:31" x14ac:dyDescent="0.25">
      <c r="M43" s="58" t="s">
        <v>209</v>
      </c>
      <c r="N43">
        <v>1</v>
      </c>
      <c r="O43">
        <v>21</v>
      </c>
      <c r="P43">
        <v>63</v>
      </c>
      <c r="Q43">
        <v>62</v>
      </c>
      <c r="R43">
        <v>8</v>
      </c>
      <c r="S43">
        <v>28</v>
      </c>
      <c r="T43">
        <v>1</v>
      </c>
      <c r="U43">
        <v>184</v>
      </c>
      <c r="W43" s="58" t="s">
        <v>209</v>
      </c>
      <c r="X43" s="7">
        <f t="shared" si="19"/>
        <v>5.434782608695652E-3</v>
      </c>
      <c r="Y43" s="7">
        <f t="shared" si="12"/>
        <v>0.11413043478260869</v>
      </c>
      <c r="Z43" s="7">
        <f t="shared" si="13"/>
        <v>0.34239130434782611</v>
      </c>
      <c r="AA43" s="7">
        <f t="shared" si="14"/>
        <v>0.33695652173913043</v>
      </c>
      <c r="AB43" s="7">
        <f t="shared" si="15"/>
        <v>4.3478260869565216E-2</v>
      </c>
      <c r="AC43" s="7">
        <f t="shared" si="16"/>
        <v>0.15217391304347827</v>
      </c>
      <c r="AD43" s="7">
        <f t="shared" si="17"/>
        <v>5.434782608695652E-3</v>
      </c>
      <c r="AE43" s="7">
        <f t="shared" si="18"/>
        <v>1</v>
      </c>
    </row>
    <row r="44" spans="1:31" x14ac:dyDescent="0.25">
      <c r="M44" s="58" t="s">
        <v>210</v>
      </c>
      <c r="N44">
        <v>51</v>
      </c>
      <c r="O44">
        <v>42</v>
      </c>
      <c r="P44">
        <v>46</v>
      </c>
      <c r="Q44">
        <v>19</v>
      </c>
      <c r="R44">
        <v>3</v>
      </c>
      <c r="S44">
        <v>5</v>
      </c>
      <c r="T44">
        <v>1</v>
      </c>
      <c r="U44">
        <v>167</v>
      </c>
      <c r="W44" s="58" t="s">
        <v>210</v>
      </c>
      <c r="X44" s="7">
        <f t="shared" si="19"/>
        <v>0.30538922155688625</v>
      </c>
      <c r="Y44" s="7">
        <f t="shared" si="12"/>
        <v>0.25149700598802394</v>
      </c>
      <c r="Z44" s="7">
        <f t="shared" si="13"/>
        <v>0.27544910179640719</v>
      </c>
      <c r="AA44" s="7">
        <f t="shared" si="14"/>
        <v>0.11377245508982035</v>
      </c>
      <c r="AB44" s="7">
        <f t="shared" si="15"/>
        <v>1.7964071856287425E-2</v>
      </c>
      <c r="AC44" s="7">
        <f t="shared" si="16"/>
        <v>2.9940119760479042E-2</v>
      </c>
      <c r="AD44" s="7">
        <f t="shared" si="17"/>
        <v>5.9880239520958087E-3</v>
      </c>
      <c r="AE44" s="7">
        <f t="shared" si="18"/>
        <v>1</v>
      </c>
    </row>
    <row r="45" spans="1:31" x14ac:dyDescent="0.25">
      <c r="M45" s="58" t="s">
        <v>211</v>
      </c>
      <c r="N45">
        <v>67</v>
      </c>
      <c r="O45">
        <v>73</v>
      </c>
      <c r="P45">
        <v>50</v>
      </c>
      <c r="Q45">
        <v>22</v>
      </c>
      <c r="R45">
        <v>3</v>
      </c>
      <c r="S45">
        <v>7</v>
      </c>
      <c r="T45">
        <v>1</v>
      </c>
      <c r="U45">
        <v>223</v>
      </c>
      <c r="W45" s="58" t="s">
        <v>211</v>
      </c>
      <c r="X45" s="7">
        <f t="shared" si="19"/>
        <v>0.30044843049327352</v>
      </c>
      <c r="Y45" s="7">
        <f t="shared" si="12"/>
        <v>0.3273542600896861</v>
      </c>
      <c r="Z45" s="7">
        <f t="shared" si="13"/>
        <v>0.22421524663677131</v>
      </c>
      <c r="AA45" s="7">
        <f t="shared" si="14"/>
        <v>9.8654708520179366E-2</v>
      </c>
      <c r="AB45" s="7">
        <f t="shared" si="15"/>
        <v>1.3452914798206279E-2</v>
      </c>
      <c r="AC45" s="7">
        <f t="shared" si="16"/>
        <v>3.1390134529147982E-2</v>
      </c>
      <c r="AD45" s="7">
        <f t="shared" si="17"/>
        <v>4.4843049327354259E-3</v>
      </c>
      <c r="AE45" s="7">
        <f t="shared" si="18"/>
        <v>1</v>
      </c>
    </row>
    <row r="46" spans="1:31" x14ac:dyDescent="0.25">
      <c r="M46" s="58" t="s">
        <v>212</v>
      </c>
      <c r="N46">
        <v>3</v>
      </c>
      <c r="O46">
        <v>16</v>
      </c>
      <c r="P46">
        <v>66</v>
      </c>
      <c r="Q46">
        <v>65</v>
      </c>
      <c r="R46">
        <v>13</v>
      </c>
      <c r="S46">
        <v>20</v>
      </c>
      <c r="T46">
        <v>2</v>
      </c>
      <c r="U46">
        <v>185</v>
      </c>
      <c r="W46" s="58" t="s">
        <v>212</v>
      </c>
      <c r="X46" s="7">
        <f t="shared" si="19"/>
        <v>1.6216216216216217E-2</v>
      </c>
      <c r="Y46" s="7">
        <f t="shared" si="12"/>
        <v>8.6486486486486491E-2</v>
      </c>
      <c r="Z46" s="7">
        <f t="shared" si="13"/>
        <v>0.35675675675675678</v>
      </c>
      <c r="AA46" s="7">
        <f t="shared" si="14"/>
        <v>0.35135135135135137</v>
      </c>
      <c r="AB46" s="7">
        <f t="shared" si="15"/>
        <v>7.0270270270270274E-2</v>
      </c>
      <c r="AC46" s="7">
        <f t="shared" si="16"/>
        <v>0.10810810810810811</v>
      </c>
      <c r="AD46" s="7">
        <f t="shared" si="17"/>
        <v>1.0810810810810811E-2</v>
      </c>
      <c r="AE46" s="7">
        <f t="shared" si="18"/>
        <v>1</v>
      </c>
    </row>
    <row r="47" spans="1:31" x14ac:dyDescent="0.25">
      <c r="M47" s="58" t="s">
        <v>213</v>
      </c>
      <c r="N47">
        <v>8</v>
      </c>
      <c r="O47">
        <v>25</v>
      </c>
      <c r="P47">
        <v>30</v>
      </c>
      <c r="Q47">
        <v>29</v>
      </c>
      <c r="R47">
        <v>1</v>
      </c>
      <c r="S47">
        <v>8</v>
      </c>
      <c r="T47">
        <v>1</v>
      </c>
      <c r="U47">
        <v>102</v>
      </c>
      <c r="W47" s="58" t="s">
        <v>213</v>
      </c>
      <c r="X47" s="7">
        <f t="shared" si="19"/>
        <v>7.8431372549019607E-2</v>
      </c>
      <c r="Y47" s="7">
        <f t="shared" si="12"/>
        <v>0.24509803921568626</v>
      </c>
      <c r="Z47" s="7">
        <f t="shared" si="13"/>
        <v>0.29411764705882354</v>
      </c>
      <c r="AA47" s="7">
        <f t="shared" si="14"/>
        <v>0.28431372549019607</v>
      </c>
      <c r="AB47" s="7">
        <f t="shared" si="15"/>
        <v>9.8039215686274508E-3</v>
      </c>
      <c r="AC47" s="7">
        <f t="shared" si="16"/>
        <v>7.8431372549019607E-2</v>
      </c>
      <c r="AD47" s="7">
        <f t="shared" si="17"/>
        <v>9.8039215686274508E-3</v>
      </c>
      <c r="AE47" s="7">
        <f t="shared" si="18"/>
        <v>1</v>
      </c>
    </row>
    <row r="48" spans="1:31" x14ac:dyDescent="0.25">
      <c r="M48" s="58" t="s">
        <v>214</v>
      </c>
      <c r="N48">
        <v>12</v>
      </c>
      <c r="O48">
        <v>16</v>
      </c>
      <c r="P48">
        <v>22</v>
      </c>
      <c r="Q48">
        <v>18</v>
      </c>
      <c r="R48">
        <v>4</v>
      </c>
      <c r="S48">
        <v>2</v>
      </c>
      <c r="T48">
        <v>1</v>
      </c>
      <c r="U48">
        <v>75</v>
      </c>
      <c r="W48" s="58" t="s">
        <v>214</v>
      </c>
      <c r="X48" s="7">
        <f t="shared" si="19"/>
        <v>0.16</v>
      </c>
      <c r="Y48" s="7">
        <f t="shared" si="12"/>
        <v>0.21333333333333335</v>
      </c>
      <c r="Z48" s="7">
        <f t="shared" si="13"/>
        <v>0.29333333333333333</v>
      </c>
      <c r="AA48" s="7">
        <f t="shared" si="14"/>
        <v>0.24</v>
      </c>
      <c r="AB48" s="7">
        <f t="shared" si="15"/>
        <v>5.3333333333333337E-2</v>
      </c>
      <c r="AC48" s="7">
        <f t="shared" si="16"/>
        <v>2.6666666666666668E-2</v>
      </c>
      <c r="AD48" s="7">
        <f t="shared" si="17"/>
        <v>1.3333333333333334E-2</v>
      </c>
      <c r="AE48" s="7">
        <f t="shared" si="18"/>
        <v>1</v>
      </c>
    </row>
    <row r="49" spans="13:31" x14ac:dyDescent="0.25">
      <c r="M49" s="58" t="s">
        <v>215</v>
      </c>
      <c r="N49">
        <v>11</v>
      </c>
      <c r="O49">
        <v>59</v>
      </c>
      <c r="P49">
        <v>182</v>
      </c>
      <c r="Q49">
        <v>119</v>
      </c>
      <c r="R49">
        <v>16</v>
      </c>
      <c r="S49">
        <v>28</v>
      </c>
      <c r="T49">
        <v>2</v>
      </c>
      <c r="U49">
        <v>417</v>
      </c>
      <c r="W49" s="58" t="s">
        <v>215</v>
      </c>
      <c r="X49" s="7">
        <f t="shared" si="19"/>
        <v>2.6378896882494004E-2</v>
      </c>
      <c r="Y49" s="7">
        <f t="shared" si="12"/>
        <v>0.14148681055155876</v>
      </c>
      <c r="Z49" s="7">
        <f t="shared" si="13"/>
        <v>0.43645083932853718</v>
      </c>
      <c r="AA49" s="7">
        <f t="shared" si="14"/>
        <v>0.28537170263788969</v>
      </c>
      <c r="AB49" s="7">
        <f t="shared" si="15"/>
        <v>3.8369304556354913E-2</v>
      </c>
      <c r="AC49" s="7">
        <f t="shared" si="16"/>
        <v>6.7146282973621102E-2</v>
      </c>
      <c r="AD49" s="7">
        <f t="shared" si="17"/>
        <v>4.7961630695443642E-3</v>
      </c>
      <c r="AE49" s="7">
        <f t="shared" si="18"/>
        <v>1</v>
      </c>
    </row>
    <row r="50" spans="13:31" x14ac:dyDescent="0.25">
      <c r="M50" s="58" t="s">
        <v>216</v>
      </c>
      <c r="N50">
        <v>240</v>
      </c>
      <c r="O50">
        <v>241</v>
      </c>
      <c r="P50">
        <v>182</v>
      </c>
      <c r="Q50">
        <v>118</v>
      </c>
      <c r="R50">
        <v>32</v>
      </c>
      <c r="S50">
        <v>36</v>
      </c>
      <c r="T50">
        <v>4</v>
      </c>
      <c r="U50">
        <v>853</v>
      </c>
      <c r="W50" s="58" t="s">
        <v>216</v>
      </c>
      <c r="X50" s="7">
        <f t="shared" si="19"/>
        <v>0.2813599062133646</v>
      </c>
      <c r="Y50" s="7">
        <f t="shared" si="12"/>
        <v>0.2825322391559203</v>
      </c>
      <c r="Z50" s="7">
        <f t="shared" si="13"/>
        <v>0.21336459554513482</v>
      </c>
      <c r="AA50" s="7">
        <f t="shared" si="14"/>
        <v>0.13833528722157093</v>
      </c>
      <c r="AB50" s="7">
        <f t="shared" si="15"/>
        <v>3.7514654161781943E-2</v>
      </c>
      <c r="AC50" s="7">
        <f t="shared" si="16"/>
        <v>4.2203985932004688E-2</v>
      </c>
      <c r="AD50" s="7">
        <f t="shared" si="17"/>
        <v>4.6893317702227429E-3</v>
      </c>
      <c r="AE50" s="7">
        <f t="shared" si="18"/>
        <v>1</v>
      </c>
    </row>
    <row r="51" spans="13:31" x14ac:dyDescent="0.25">
      <c r="M51" s="58" t="s">
        <v>217</v>
      </c>
      <c r="O51">
        <v>9</v>
      </c>
      <c r="P51">
        <v>31</v>
      </c>
      <c r="Q51">
        <v>26</v>
      </c>
      <c r="R51">
        <v>8</v>
      </c>
      <c r="S51">
        <v>2</v>
      </c>
      <c r="T51">
        <v>2</v>
      </c>
      <c r="U51">
        <v>78</v>
      </c>
      <c r="W51" s="58" t="s">
        <v>217</v>
      </c>
      <c r="X51" s="7" t="str">
        <f t="shared" si="19"/>
        <v/>
      </c>
      <c r="Y51" s="7">
        <f t="shared" si="12"/>
        <v>0.11538461538461539</v>
      </c>
      <c r="Z51" s="7">
        <f t="shared" si="13"/>
        <v>0.39743589743589741</v>
      </c>
      <c r="AA51" s="7">
        <f t="shared" si="14"/>
        <v>0.33333333333333331</v>
      </c>
      <c r="AB51" s="7">
        <f t="shared" si="15"/>
        <v>0.10256410256410256</v>
      </c>
      <c r="AC51" s="7">
        <f t="shared" si="16"/>
        <v>2.564102564102564E-2</v>
      </c>
      <c r="AD51" s="7">
        <f t="shared" si="17"/>
        <v>2.564102564102564E-2</v>
      </c>
      <c r="AE51" s="7">
        <f t="shared" si="18"/>
        <v>1</v>
      </c>
    </row>
    <row r="52" spans="13:31" x14ac:dyDescent="0.25">
      <c r="M52" s="58" t="s">
        <v>148</v>
      </c>
      <c r="O52">
        <v>6</v>
      </c>
      <c r="P52">
        <v>20</v>
      </c>
      <c r="Q52">
        <v>29</v>
      </c>
      <c r="R52">
        <v>22</v>
      </c>
      <c r="S52">
        <v>8</v>
      </c>
      <c r="T52">
        <v>7</v>
      </c>
      <c r="U52">
        <v>92</v>
      </c>
      <c r="W52" s="58" t="s">
        <v>148</v>
      </c>
      <c r="X52" s="7" t="str">
        <f t="shared" si="19"/>
        <v/>
      </c>
      <c r="Y52" s="7">
        <f t="shared" si="12"/>
        <v>6.5217391304347824E-2</v>
      </c>
      <c r="Z52" s="7">
        <f t="shared" si="13"/>
        <v>0.21739130434782608</v>
      </c>
      <c r="AA52" s="7">
        <f t="shared" si="14"/>
        <v>0.31521739130434784</v>
      </c>
      <c r="AB52" s="7">
        <f t="shared" si="15"/>
        <v>0.2391304347826087</v>
      </c>
      <c r="AC52" s="7">
        <f t="shared" si="16"/>
        <v>8.6956521739130432E-2</v>
      </c>
      <c r="AD52" s="7">
        <f t="shared" si="17"/>
        <v>7.6086956521739135E-2</v>
      </c>
      <c r="AE52" s="7">
        <f t="shared" si="18"/>
        <v>1</v>
      </c>
    </row>
    <row r="53" spans="13:31" x14ac:dyDescent="0.25">
      <c r="M53" s="58" t="s">
        <v>147</v>
      </c>
      <c r="N53">
        <v>149</v>
      </c>
      <c r="O53">
        <v>122</v>
      </c>
      <c r="P53">
        <v>120</v>
      </c>
      <c r="Q53">
        <v>116</v>
      </c>
      <c r="R53">
        <v>70</v>
      </c>
      <c r="S53">
        <v>58</v>
      </c>
      <c r="T53">
        <v>10</v>
      </c>
      <c r="U53">
        <v>645</v>
      </c>
      <c r="W53" s="58" t="s">
        <v>147</v>
      </c>
      <c r="X53" s="7">
        <f t="shared" si="19"/>
        <v>0.23100775193798451</v>
      </c>
      <c r="Y53" s="7">
        <f t="shared" si="12"/>
        <v>0.18914728682170542</v>
      </c>
      <c r="Z53" s="7">
        <f t="shared" si="13"/>
        <v>0.18604651162790697</v>
      </c>
      <c r="AA53" s="7">
        <f t="shared" si="14"/>
        <v>0.17984496124031008</v>
      </c>
      <c r="AB53" s="7">
        <f t="shared" si="15"/>
        <v>0.10852713178294573</v>
      </c>
      <c r="AC53" s="7">
        <f t="shared" si="16"/>
        <v>8.9922480620155038E-2</v>
      </c>
      <c r="AD53" s="7">
        <f t="shared" si="17"/>
        <v>1.5503875968992248E-2</v>
      </c>
      <c r="AE53" s="7">
        <f t="shared" si="18"/>
        <v>1</v>
      </c>
    </row>
    <row r="54" spans="13:31" x14ac:dyDescent="0.25">
      <c r="M54" s="58" t="s">
        <v>218</v>
      </c>
      <c r="N54">
        <v>101</v>
      </c>
      <c r="O54">
        <v>104</v>
      </c>
      <c r="P54">
        <v>99</v>
      </c>
      <c r="Q54">
        <v>59</v>
      </c>
      <c r="R54">
        <v>22</v>
      </c>
      <c r="S54">
        <v>12</v>
      </c>
      <c r="T54">
        <v>2</v>
      </c>
      <c r="U54">
        <v>399</v>
      </c>
      <c r="W54" s="58" t="s">
        <v>218</v>
      </c>
      <c r="X54" s="7">
        <f t="shared" si="19"/>
        <v>0.25313283208020049</v>
      </c>
      <c r="Y54" s="7">
        <f t="shared" si="12"/>
        <v>0.26065162907268169</v>
      </c>
      <c r="Z54" s="7">
        <f t="shared" si="13"/>
        <v>0.24812030075187969</v>
      </c>
      <c r="AA54" s="7">
        <f t="shared" si="14"/>
        <v>0.14786967418546365</v>
      </c>
      <c r="AB54" s="7">
        <f t="shared" si="15"/>
        <v>5.5137844611528819E-2</v>
      </c>
      <c r="AC54" s="7">
        <f t="shared" si="16"/>
        <v>3.007518796992481E-2</v>
      </c>
      <c r="AD54" s="7">
        <f t="shared" si="17"/>
        <v>5.0125313283208017E-3</v>
      </c>
      <c r="AE54" s="7">
        <f t="shared" si="18"/>
        <v>1</v>
      </c>
    </row>
    <row r="55" spans="13:31" x14ac:dyDescent="0.25">
      <c r="M55" s="58" t="s">
        <v>219</v>
      </c>
      <c r="N55">
        <v>98</v>
      </c>
      <c r="O55">
        <v>62</v>
      </c>
      <c r="P55">
        <v>61</v>
      </c>
      <c r="Q55">
        <v>40</v>
      </c>
      <c r="R55">
        <v>12</v>
      </c>
      <c r="S55">
        <v>20</v>
      </c>
      <c r="T55">
        <v>2</v>
      </c>
      <c r="U55">
        <v>295</v>
      </c>
      <c r="W55" s="58" t="s">
        <v>219</v>
      </c>
      <c r="X55" s="7">
        <f t="shared" si="19"/>
        <v>0.33220338983050846</v>
      </c>
      <c r="Y55" s="7">
        <f t="shared" si="12"/>
        <v>0.21016949152542372</v>
      </c>
      <c r="Z55" s="7">
        <f t="shared" si="13"/>
        <v>0.20677966101694914</v>
      </c>
      <c r="AA55" s="7">
        <f t="shared" si="14"/>
        <v>0.13559322033898305</v>
      </c>
      <c r="AB55" s="7">
        <f t="shared" si="15"/>
        <v>4.0677966101694912E-2</v>
      </c>
      <c r="AC55" s="7">
        <f t="shared" si="16"/>
        <v>6.7796610169491525E-2</v>
      </c>
      <c r="AD55" s="7">
        <f t="shared" si="17"/>
        <v>6.7796610169491523E-3</v>
      </c>
      <c r="AE55" s="7">
        <f t="shared" si="18"/>
        <v>1</v>
      </c>
    </row>
    <row r="56" spans="13:31" x14ac:dyDescent="0.25">
      <c r="M56" s="58" t="s">
        <v>220</v>
      </c>
      <c r="N56">
        <v>232</v>
      </c>
      <c r="O56">
        <v>101</v>
      </c>
      <c r="P56">
        <v>57</v>
      </c>
      <c r="Q56">
        <v>61</v>
      </c>
      <c r="R56">
        <v>18</v>
      </c>
      <c r="S56">
        <v>27</v>
      </c>
      <c r="T56">
        <v>1</v>
      </c>
      <c r="U56">
        <v>497</v>
      </c>
      <c r="W56" s="58" t="s">
        <v>220</v>
      </c>
      <c r="X56" s="7">
        <f t="shared" si="19"/>
        <v>0.46680080482897385</v>
      </c>
      <c r="Y56" s="7">
        <f t="shared" si="12"/>
        <v>0.20321931589537223</v>
      </c>
      <c r="Z56" s="7">
        <f t="shared" si="13"/>
        <v>0.11468812877263582</v>
      </c>
      <c r="AA56" s="7">
        <f t="shared" si="14"/>
        <v>0.1227364185110664</v>
      </c>
      <c r="AB56" s="7">
        <f t="shared" si="15"/>
        <v>3.6217303822937627E-2</v>
      </c>
      <c r="AC56" s="7">
        <f t="shared" si="16"/>
        <v>5.4325955734406441E-2</v>
      </c>
      <c r="AD56" s="7">
        <f t="shared" si="17"/>
        <v>2.012072434607646E-3</v>
      </c>
      <c r="AE56" s="7">
        <f t="shared" si="18"/>
        <v>1</v>
      </c>
    </row>
    <row r="57" spans="13:31" x14ac:dyDescent="0.25">
      <c r="M57" s="58" t="s">
        <v>221</v>
      </c>
      <c r="N57">
        <v>7</v>
      </c>
      <c r="O57">
        <v>17</v>
      </c>
      <c r="P57">
        <v>22</v>
      </c>
      <c r="Q57">
        <v>26</v>
      </c>
      <c r="R57">
        <v>2</v>
      </c>
      <c r="S57">
        <v>4</v>
      </c>
      <c r="T57">
        <v>1</v>
      </c>
      <c r="U57">
        <v>79</v>
      </c>
      <c r="W57" s="58" t="s">
        <v>221</v>
      </c>
      <c r="X57" s="7">
        <f t="shared" si="19"/>
        <v>8.8607594936708861E-2</v>
      </c>
      <c r="Y57" s="7">
        <f t="shared" si="12"/>
        <v>0.21518987341772153</v>
      </c>
      <c r="Z57" s="7">
        <f t="shared" si="13"/>
        <v>0.27848101265822783</v>
      </c>
      <c r="AA57" s="7">
        <f t="shared" si="14"/>
        <v>0.32911392405063289</v>
      </c>
      <c r="AB57" s="7">
        <f t="shared" si="15"/>
        <v>2.5316455696202531E-2</v>
      </c>
      <c r="AC57" s="7">
        <f t="shared" si="16"/>
        <v>5.0632911392405063E-2</v>
      </c>
      <c r="AD57" s="7">
        <f t="shared" si="17"/>
        <v>1.2658227848101266E-2</v>
      </c>
      <c r="AE57" s="7">
        <f t="shared" si="18"/>
        <v>1</v>
      </c>
    </row>
    <row r="58" spans="13:31" x14ac:dyDescent="0.25">
      <c r="M58" s="58" t="s">
        <v>222</v>
      </c>
      <c r="N58">
        <v>37</v>
      </c>
      <c r="O58">
        <v>30</v>
      </c>
      <c r="P58">
        <v>38</v>
      </c>
      <c r="Q58">
        <v>22</v>
      </c>
      <c r="R58">
        <v>5</v>
      </c>
      <c r="S58">
        <v>8</v>
      </c>
      <c r="T58">
        <v>1</v>
      </c>
      <c r="U58">
        <v>141</v>
      </c>
      <c r="W58" s="58" t="s">
        <v>222</v>
      </c>
      <c r="X58" s="7">
        <f t="shared" si="19"/>
        <v>0.26241134751773049</v>
      </c>
      <c r="Y58" s="7">
        <f t="shared" si="12"/>
        <v>0.21276595744680851</v>
      </c>
      <c r="Z58" s="7">
        <f t="shared" si="13"/>
        <v>0.26950354609929078</v>
      </c>
      <c r="AA58" s="7">
        <f t="shared" si="14"/>
        <v>0.15602836879432624</v>
      </c>
      <c r="AB58" s="7">
        <f t="shared" si="15"/>
        <v>3.5460992907801421E-2</v>
      </c>
      <c r="AC58" s="7">
        <f t="shared" si="16"/>
        <v>5.6737588652482268E-2</v>
      </c>
      <c r="AD58" s="7">
        <f t="shared" si="17"/>
        <v>7.0921985815602835E-3</v>
      </c>
      <c r="AE58" s="7">
        <f t="shared" si="18"/>
        <v>1</v>
      </c>
    </row>
    <row r="59" spans="13:31" x14ac:dyDescent="0.25">
      <c r="M59" s="58" t="s">
        <v>223</v>
      </c>
      <c r="N59">
        <v>100</v>
      </c>
      <c r="O59">
        <v>50</v>
      </c>
      <c r="P59">
        <v>38</v>
      </c>
      <c r="Q59">
        <v>34</v>
      </c>
      <c r="R59">
        <v>14</v>
      </c>
      <c r="S59">
        <v>8</v>
      </c>
      <c r="T59">
        <v>2</v>
      </c>
      <c r="U59">
        <v>246</v>
      </c>
      <c r="W59" s="58" t="s">
        <v>223</v>
      </c>
      <c r="X59" s="7">
        <f t="shared" si="19"/>
        <v>0.4065040650406504</v>
      </c>
      <c r="Y59" s="7">
        <f t="shared" si="12"/>
        <v>0.2032520325203252</v>
      </c>
      <c r="Z59" s="7">
        <f t="shared" si="13"/>
        <v>0.15447154471544716</v>
      </c>
      <c r="AA59" s="7">
        <f t="shared" si="14"/>
        <v>0.13821138211382114</v>
      </c>
      <c r="AB59" s="7">
        <f t="shared" si="15"/>
        <v>5.6910569105691054E-2</v>
      </c>
      <c r="AC59" s="7">
        <f t="shared" si="16"/>
        <v>3.2520325203252036E-2</v>
      </c>
      <c r="AD59" s="7">
        <f t="shared" si="17"/>
        <v>8.130081300813009E-3</v>
      </c>
      <c r="AE59" s="7">
        <f t="shared" si="18"/>
        <v>1</v>
      </c>
    </row>
    <row r="60" spans="13:31" x14ac:dyDescent="0.25">
      <c r="M60" s="58" t="s">
        <v>224</v>
      </c>
      <c r="T60">
        <v>1</v>
      </c>
      <c r="U60">
        <v>1</v>
      </c>
      <c r="W60" s="58" t="s">
        <v>224</v>
      </c>
      <c r="X60" s="7" t="str">
        <f t="shared" si="19"/>
        <v/>
      </c>
      <c r="Y60" s="7" t="str">
        <f t="shared" si="12"/>
        <v/>
      </c>
      <c r="Z60" s="7" t="str">
        <f t="shared" si="13"/>
        <v/>
      </c>
      <c r="AA60" s="7" t="str">
        <f t="shared" si="14"/>
        <v/>
      </c>
      <c r="AB60" s="7" t="str">
        <f t="shared" si="15"/>
        <v/>
      </c>
      <c r="AC60" s="7" t="str">
        <f t="shared" si="16"/>
        <v/>
      </c>
      <c r="AD60" s="7">
        <f t="shared" si="17"/>
        <v>1</v>
      </c>
      <c r="AE60" s="7">
        <f t="shared" si="18"/>
        <v>1</v>
      </c>
    </row>
    <row r="61" spans="13:31" x14ac:dyDescent="0.25">
      <c r="M61" s="59" t="s">
        <v>87</v>
      </c>
      <c r="N61" s="59">
        <v>1288</v>
      </c>
      <c r="O61" s="59">
        <v>1178</v>
      </c>
      <c r="P61" s="59">
        <v>1357</v>
      </c>
      <c r="Q61" s="59">
        <v>1072</v>
      </c>
      <c r="R61" s="59">
        <v>339</v>
      </c>
      <c r="S61" s="59">
        <v>288</v>
      </c>
      <c r="T61" s="59">
        <v>48</v>
      </c>
      <c r="U61" s="59">
        <v>5570</v>
      </c>
      <c r="W61" s="59" t="s">
        <v>87</v>
      </c>
      <c r="X61" s="7">
        <f t="shared" si="19"/>
        <v>0.23123877917414723</v>
      </c>
      <c r="Y61" s="7">
        <f t="shared" si="12"/>
        <v>0.21149012567324954</v>
      </c>
      <c r="Z61" s="7">
        <f t="shared" si="13"/>
        <v>0.2436265709156194</v>
      </c>
      <c r="AA61" s="7">
        <f t="shared" si="14"/>
        <v>0.19245960502692999</v>
      </c>
      <c r="AB61" s="7">
        <f t="shared" si="15"/>
        <v>6.0861759425493718E-2</v>
      </c>
      <c r="AC61" s="7">
        <f t="shared" si="16"/>
        <v>5.1705565529622979E-2</v>
      </c>
      <c r="AD61" s="7">
        <f t="shared" si="17"/>
        <v>8.6175942549371626E-3</v>
      </c>
      <c r="AE61" s="7">
        <f t="shared" si="18"/>
        <v>1</v>
      </c>
    </row>
  </sheetData>
  <conditionalFormatting sqref="X3:AD3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7" ma:contentTypeDescription="Crie um novo documento." ma:contentTypeScope="" ma:versionID="01cddd0a8a2c6bfdbe5eb882366bbd5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5202D7-C2D9-443A-96BB-932BA025E949}"/>
</file>

<file path=customXml/itemProps2.xml><?xml version="1.0" encoding="utf-8"?>
<ds:datastoreItem xmlns:ds="http://schemas.openxmlformats.org/officeDocument/2006/customXml" ds:itemID="{BD52566E-E0BF-49C1-91BE-F25353EA7953}"/>
</file>

<file path=customXml/itemProps3.xml><?xml version="1.0" encoding="utf-8"?>
<ds:datastoreItem xmlns:ds="http://schemas.openxmlformats.org/officeDocument/2006/customXml" ds:itemID="{C9B3B643-1D01-4E60-BDD6-F175BA0B7F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TABELA 1</vt:lpstr>
      <vt:lpstr>TABELA 2</vt:lpstr>
      <vt:lpstr>TABELA 3</vt:lpstr>
      <vt:lpstr>TABELA 4</vt:lpstr>
      <vt:lpstr>TABELA 5</vt:lpstr>
      <vt:lpstr>TABELA 6</vt:lpstr>
      <vt:lpstr>GRAFICO 1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 Guimarães Marri</dc:creator>
  <cp:lastModifiedBy>Marcio Mitsuo Minamiguchi</cp:lastModifiedBy>
  <dcterms:created xsi:type="dcterms:W3CDTF">2017-08-18T16:02:26Z</dcterms:created>
  <dcterms:modified xsi:type="dcterms:W3CDTF">2024-08-28T20:18:37Z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