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Sul\"/>
    </mc:Choice>
  </mc:AlternateContent>
  <xr:revisionPtr revIDLastSave="0" documentId="13_ncr:1_{57C5B7EF-8150-4D0C-895F-BCB935485C0E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45" l="1"/>
  <c r="H15" i="45"/>
  <c r="H14" i="45"/>
  <c r="H13" i="45"/>
  <c r="H12" i="45"/>
  <c r="D13" i="45"/>
  <c r="L12" i="45"/>
  <c r="L13" i="45"/>
  <c r="L14" i="45"/>
  <c r="L15" i="45"/>
  <c r="L16" i="45"/>
  <c r="L11" i="45"/>
  <c r="H11" i="45"/>
  <c r="D12" i="45"/>
  <c r="D14" i="45"/>
  <c r="D15" i="45"/>
  <c r="D16" i="45"/>
  <c r="D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B10" i="45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<sst xmlns="http://schemas.openxmlformats.org/spreadsheetml/2006/main" count="90" uniqueCount="62">
  <si>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</si>
  <si>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</si>
  <si>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</si>
  <si>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</si>
  <si>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</si>
  <si>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</si>
  <si>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</si>
  <si>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</si>
  <si>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</si>
  <si>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</si>
  <si>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</si>
  <si>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</si>
  <si>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</si>
  <si>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</si>
  <si>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</si>
  <si>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</si>
  <si>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</si>
  <si>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</si>
  <si>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</si>
  <si>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</si>
  <si>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</si>
  <si>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</si>
  <si>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</si>
  <si>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</si>
  <si>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</si>
  <si>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</si>
  <si>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</si>
  <si>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</si>
  <si>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</si>
  <si>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</si>
  <si>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</si>
  <si>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</si>
  <si>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</si>
  <si>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</si>
  <si>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</si>
  <si>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</si>
  <si>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</si>
  <si>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</si>
  <si>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</si>
  <si>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</si>
  <si>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</si>
  <si>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</si>
  <si>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</si>
  <si>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</si>
  <si>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</si>
  <si>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</si>
  <si>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</si>
  <si>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</si>
  <si>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</si>
  <si>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</si>
  <si>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</si>
  <si>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</si>
  <si>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</si>
  <si>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SUL</t>
  </si>
  <si>
    <t>PARANÁ</t>
  </si>
  <si>
    <r>
      <t xml:space="preserve">Taxa de entrada, saída e sobrevivência¹ das unidade locais por UF da Região Sul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</si>
  <si>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</si>
  <si>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Entradas e saídas de unidades locais com indicação das respectivas participações e taxas, 
segundo as seções da CNAE 2.0 - Paraná - 2021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</si>
  <si>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Sul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</si>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</sst>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  <numFmt numFmtId="186" formatCode="###\ 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5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8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8"/>
      </bottom>
      <diagonal/>
    </border>
    <border>
      <left/>
      <right style="hair">
        <color indexed="64"/>
      </right>
      <top/>
      <bottom/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6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6" fontId="34" fillId="0" borderId="0" xfId="0" applyNumberFormat="1" applyFont="1" applyAlignment="1">
      <alignment wrapText="1"/>
    </xf>
    <xf numFmtId="186" fontId="34" fillId="0" borderId="31" xfId="0" applyNumberFormat="1" applyFont="1" applyBorder="1" applyAlignment="1">
      <alignment wrapText="1"/>
    </xf>
    <xf numFmtId="186" fontId="34" fillId="0" borderId="32" xfId="0" applyNumberFormat="1" applyFont="1" applyBorder="1" applyAlignment="1">
      <alignment wrapText="1"/>
    </xf>
    <xf numFmtId="185" fontId="34" fillId="0" borderId="32" xfId="0" applyNumberFormat="1" applyFont="1" applyBorder="1" applyAlignment="1">
      <alignment horizontal="right" wrapText="1"/>
    </xf>
    <xf numFmtId="185" fontId="34" fillId="0" borderId="32" xfId="0" applyNumberFormat="1" applyFont="1" applyBorder="1" applyAlignment="1">
      <alignment wrapText="1"/>
    </xf>
    <xf numFmtId="185" fontId="34" fillId="0" borderId="33" xfId="0" applyNumberFormat="1" applyFont="1" applyBorder="1" applyAlignment="1">
      <alignment wrapText="1"/>
    </xf>
    <xf numFmtId="0" fontId="34" fillId="0" borderId="34" xfId="0" applyFont="1" applyBorder="1" applyAlignment="1">
      <alignment horizontal="left" wrapText="1" indent="1"/>
    </xf>
    <xf numFmtId="0" fontId="34" fillId="0" borderId="34" xfId="0" applyFont="1" applyBorder="1" applyAlignment="1">
      <alignment horizontal="left" wrapText="1" indent="2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[1]Sul!$I$15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[1]Sul!$J$14:$M$14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[1]Sul!$J$15:$M$15</c:f>
              <c:numCache>
                <c:formatCode>General</c:formatCode>
                <c:ptCount val="4"/>
                <c:pt idx="0">
                  <c:v>7.4742149369186855E-2</c:v>
                </c:pt>
                <c:pt idx="1">
                  <c:v>7.6680585584842129E-2</c:v>
                </c:pt>
                <c:pt idx="2">
                  <c:v>7.9780637159910087E-2</c:v>
                </c:pt>
                <c:pt idx="3">
                  <c:v>6.8609770759207808E-2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3A-42CF-BBFD-AA3968329151}"/>
            </c:ext>
          </c:extLst>
        </c:ser>
        <c:ser>
          <c:idx val="1"/>
          <c:order val="1"/>
          <c:tx>
            <c:strRef>
              <c:f>[1]Sul!$I$16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[1]Sul!$J$14:$M$14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[1]Sul!$J$16:$M$16</c:f>
              <c:numCache>
                <c:formatCode>General</c:formatCode>
                <c:ptCount val="4"/>
                <c:pt idx="0">
                  <c:v>0.1271877565468883</c:v>
                </c:pt>
                <c:pt idx="1">
                  <c:v>0.13443129928256875</c:v>
                </c:pt>
                <c:pt idx="2">
                  <c:v>0.13100811750500677</c:v>
                </c:pt>
                <c:pt idx="3">
                  <c:v>0.11531663534507811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3A-42CF-BBFD-AA3968329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36849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145676</xdr:colOff>
      <xdr:row>33</xdr:row>
      <xdr:rowOff>67236</xdr:rowOff>
    </xdr:from>
    <xdr:to>
      <xdr:col>6</xdr:col>
      <xdr:colOff>566457</xdr:colOff>
      <xdr:row>52</xdr:row>
      <xdr:rowOff>68917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A4E8FB4D-7D21-4B65-B925-847CA7DCD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3882" y="7832912"/>
          <a:ext cx="2381810" cy="3430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323717</xdr:colOff>
      <xdr:row>35</xdr:row>
      <xdr:rowOff>119157</xdr:rowOff>
    </xdr:from>
    <xdr:to>
      <xdr:col>9</xdr:col>
      <xdr:colOff>461234</xdr:colOff>
      <xdr:row>38</xdr:row>
      <xdr:rowOff>92835</xdr:rowOff>
    </xdr:to>
    <xdr:sp macro="" textlink="">
      <xdr:nvSpPr>
        <xdr:cNvPr id="18" name="CaixaDeTexto 17">
          <a:extLst>
            <a:ext uri="{FF2B5EF4-FFF2-40B4-BE49-F238E27FC236}">
              <a16:creationId xmlns:a16="http://schemas.microsoft.com/office/drawing/2014/main" id="{FDB9E002-08E8-4B06-82B5-C37C7C4AC08A}"/>
            </a:ext>
          </a:extLst>
        </xdr:cNvPr>
        <xdr:cNvSpPr txBox="1">
          <a:spLocks noChangeArrowheads="1"/>
        </xdr:cNvSpPr>
      </xdr:nvSpPr>
      <xdr:spPr bwMode="auto">
        <a:xfrm>
          <a:off x="5545658" y="8265833"/>
          <a:ext cx="1471017" cy="511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16,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 9%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(18,5%)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18,6%)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83,1%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248801</xdr:colOff>
      <xdr:row>36</xdr:row>
      <xdr:rowOff>170474</xdr:rowOff>
    </xdr:from>
    <xdr:to>
      <xdr:col>7</xdr:col>
      <xdr:colOff>284621</xdr:colOff>
      <xdr:row>36</xdr:row>
      <xdr:rowOff>170474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41CB090A-81FC-4461-9441-FAA27B3FC666}"/>
            </a:ext>
          </a:extLst>
        </xdr:cNvPr>
        <xdr:cNvCxnSpPr>
          <a:cxnSpLocks/>
        </xdr:cNvCxnSpPr>
      </xdr:nvCxnSpPr>
      <xdr:spPr bwMode="auto">
        <a:xfrm>
          <a:off x="4888036" y="8496445"/>
          <a:ext cx="61852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451971</xdr:colOff>
      <xdr:row>41</xdr:row>
      <xdr:rowOff>136886</xdr:rowOff>
    </xdr:from>
    <xdr:to>
      <xdr:col>7</xdr:col>
      <xdr:colOff>486110</xdr:colOff>
      <xdr:row>41</xdr:row>
      <xdr:rowOff>136886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C3A3579E-0901-41D9-AC2B-C01D77F64B37}"/>
            </a:ext>
          </a:extLst>
        </xdr:cNvPr>
        <xdr:cNvCxnSpPr>
          <a:cxnSpLocks/>
        </xdr:cNvCxnSpPr>
      </xdr:nvCxnSpPr>
      <xdr:spPr bwMode="auto">
        <a:xfrm>
          <a:off x="5091206" y="9359327"/>
          <a:ext cx="61684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698603</xdr:colOff>
      <xdr:row>47</xdr:row>
      <xdr:rowOff>20524</xdr:rowOff>
    </xdr:from>
    <xdr:to>
      <xdr:col>6</xdr:col>
      <xdr:colOff>577541</xdr:colOff>
      <xdr:row>47</xdr:row>
      <xdr:rowOff>20524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738ACB76-E06B-449D-B3D7-ED78B9FCAE8B}"/>
            </a:ext>
          </a:extLst>
        </xdr:cNvPr>
        <xdr:cNvCxnSpPr>
          <a:cxnSpLocks/>
        </xdr:cNvCxnSpPr>
      </xdr:nvCxnSpPr>
      <xdr:spPr bwMode="auto">
        <a:xfrm>
          <a:off x="4598250" y="10318730"/>
          <a:ext cx="61852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439674</xdr:colOff>
      <xdr:row>40</xdr:row>
      <xdr:rowOff>69072</xdr:rowOff>
    </xdr:from>
    <xdr:to>
      <xdr:col>9</xdr:col>
      <xdr:colOff>581674</xdr:colOff>
      <xdr:row>43</xdr:row>
      <xdr:rowOff>42750</xdr:rowOff>
    </xdr:to>
    <xdr:sp macro="" textlink="">
      <xdr:nvSpPr>
        <xdr:cNvPr id="22" name="CaixaDeTexto 21">
          <a:extLst>
            <a:ext uri="{FF2B5EF4-FFF2-40B4-BE49-F238E27FC236}">
              <a16:creationId xmlns:a16="http://schemas.microsoft.com/office/drawing/2014/main" id="{3C1CFC8C-BDD1-405C-895B-B1E09CF6898E}"/>
            </a:ext>
          </a:extLst>
        </xdr:cNvPr>
        <xdr:cNvSpPr txBox="1">
          <a:spLocks noChangeArrowheads="1"/>
        </xdr:cNvSpPr>
      </xdr:nvSpPr>
      <xdr:spPr bwMode="auto">
        <a:xfrm>
          <a:off x="5661615" y="9112219"/>
          <a:ext cx="1475500" cy="51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16,5%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(15,3%)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8,1%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15,7%)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83,5%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84,7%)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4409</xdr:colOff>
      <xdr:row>45</xdr:row>
      <xdr:rowOff>123299</xdr:rowOff>
    </xdr:from>
    <xdr:to>
      <xdr:col>9</xdr:col>
      <xdr:colOff>138785</xdr:colOff>
      <xdr:row>48</xdr:row>
      <xdr:rowOff>96977</xdr:rowOff>
    </xdr:to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8A4D4023-88F5-4D9C-BBAF-37186A1B25E7}"/>
            </a:ext>
          </a:extLst>
        </xdr:cNvPr>
        <xdr:cNvSpPr txBox="1">
          <a:spLocks noChangeArrowheads="1"/>
        </xdr:cNvSpPr>
      </xdr:nvSpPr>
      <xdr:spPr bwMode="auto">
        <a:xfrm>
          <a:off x="5226350" y="10062917"/>
          <a:ext cx="1467876" cy="511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14,4%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(17,0%)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9,8%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85,6%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,0%)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165653</xdr:colOff>
      <xdr:row>90</xdr:row>
      <xdr:rowOff>124238</xdr:rowOff>
    </xdr:from>
    <xdr:to>
      <xdr:col>12</xdr:col>
      <xdr:colOff>215348</xdr:colOff>
      <xdr:row>118</xdr:row>
      <xdr:rowOff>33129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CC7B38C-2F07-48EF-9FDD-0BAC293CB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>
        <row r="14">
          <cell r="J14" t="str">
            <v>Sudeste</v>
          </cell>
        </row>
      </sheetData>
      <sheetData sheetId="3">
        <row r="14">
          <cell r="J14" t="str">
            <v>Sul</v>
          </cell>
          <cell r="K14" t="str">
            <v>Paraná</v>
          </cell>
          <cell r="L14" t="str">
            <v>Santa Catarina</v>
          </cell>
          <cell r="M14" t="str">
            <v>Rio Grande do Sul</v>
          </cell>
        </row>
        <row r="15">
          <cell r="I15" t="str">
            <v>Unidades Locais</v>
          </cell>
          <cell r="J15">
            <v>7.4742149369186855E-2</v>
          </cell>
          <cell r="K15">
            <v>7.6680585584842129E-2</v>
          </cell>
          <cell r="L15">
            <v>7.9780637159910087E-2</v>
          </cell>
          <cell r="M15">
            <v>6.8609770759207808E-2</v>
          </cell>
        </row>
        <row r="16">
          <cell r="I16" t="str">
            <v>Pessoas Ocupadas Assalariadas</v>
          </cell>
          <cell r="J16">
            <v>0.1271877565468883</v>
          </cell>
          <cell r="K16">
            <v>0.13443129928256875</v>
          </cell>
          <cell r="L16">
            <v>0.13100811750500677</v>
          </cell>
          <cell r="M16">
            <v>0.11531663534507811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54" zoomScale="130" zoomScaleNormal="145" zoomScaleSheetLayoutView="130" zoomScalePageLayoutView="70" workbookViewId="0">
      <selection activeCell="M11" sqref="M11:M16"/>
    </sheetView>
  </sheetViews>
  <sheetFormatPr defaultColWidth="8.85546875" defaultRowHeight="14.25"/>
  <cols>
    <col min="1" max="1" width="20" style="4" customWidth="1"/>
    <col min="2" max="2" width="10.42578125" style="4" customWidth="1"/>
    <col min="3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1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0" t="s">
        <v>53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15.75">
      <c r="A2" s="70" t="s">
        <v>54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82" t="s">
        <v>35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ht="51.75" customHeight="1">
      <c r="A5" s="74" t="s">
        <v>56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7">
        <v>2021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5" t="s">
        <v>5</v>
      </c>
      <c r="B9" s="71" t="s">
        <v>6</v>
      </c>
      <c r="C9" s="72"/>
      <c r="D9" s="72"/>
      <c r="E9" s="72"/>
      <c r="F9" s="73" t="s">
        <v>27</v>
      </c>
      <c r="G9" s="73"/>
      <c r="H9" s="73"/>
      <c r="I9" s="73"/>
      <c r="J9" s="73" t="s">
        <v>39</v>
      </c>
      <c r="K9" s="73"/>
      <c r="L9" s="73"/>
      <c r="M9" s="71"/>
    </row>
    <row r="10" spans="1:13" ht="63.75" customHeight="1">
      <c r="A10" s="76"/>
      <c r="B10" s="7" t="str">
        <f>PROPER($A$1)</f>
        <v>Região Sul</v>
      </c>
      <c r="C10" s="7" t="str">
        <f>PROPER($A$2)</f>
        <v>Paraná</v>
      </c>
      <c r="D10" s="7" t="s">
        <v>41</v>
      </c>
      <c r="E10" s="8" t="s">
        <v>42</v>
      </c>
      <c r="F10" s="7" t="str">
        <f>B10</f>
        <v>Região Sul</v>
      </c>
      <c r="G10" s="7" t="str">
        <f>PROPER($A$2)</f>
        <v>Paraná</v>
      </c>
      <c r="H10" s="7" t="s">
        <v>41</v>
      </c>
      <c r="I10" s="8" t="s">
        <v>7</v>
      </c>
      <c r="J10" s="7" t="str">
        <f>F10</f>
        <v>Região Sul</v>
      </c>
      <c r="K10" s="7" t="str">
        <f>PROPER($A$2)</f>
        <v>Paraná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60">
        <v>1291757</v>
      </c>
      <c r="C11" s="48">
        <v>486953</v>
      </c>
      <c r="D11" s="10">
        <f>C11/B11</f>
        <v>0.37696950742283569</v>
      </c>
      <c r="E11" s="11">
        <v>1</v>
      </c>
      <c r="F11" s="51">
        <v>6639.4690000000001</v>
      </c>
      <c r="G11" s="52">
        <v>2439.8029999999999</v>
      </c>
      <c r="H11" s="12">
        <f>G11/F11</f>
        <v>0.36746959734279955</v>
      </c>
      <c r="I11" s="56">
        <v>1</v>
      </c>
      <c r="J11" s="51">
        <v>2669</v>
      </c>
      <c r="K11" s="52">
        <v>2626</v>
      </c>
      <c r="L11" s="12">
        <f>K11/J11</f>
        <v>0.98388909704008987</v>
      </c>
      <c r="M11" s="13">
        <v>1</v>
      </c>
    </row>
    <row r="12" spans="1:13" ht="17.100000000000001" customHeight="1">
      <c r="A12" s="14" t="s">
        <v>3</v>
      </c>
      <c r="B12" s="61">
        <v>1086330</v>
      </c>
      <c r="C12" s="48">
        <v>404744</v>
      </c>
      <c r="D12" s="10">
        <f t="shared" ref="D12:D16" si="0">C12/B12</f>
        <v>0.37257923467086429</v>
      </c>
      <c r="E12" s="11">
        <v>1</v>
      </c>
      <c r="F12" s="53">
        <v>6427.2809999999999</v>
      </c>
      <c r="G12" s="48">
        <v>2349.7550000000001</v>
      </c>
      <c r="H12" s="16">
        <f t="shared" ref="H12:H16" si="1">G12/F12</f>
        <v>0.36559083071052911</v>
      </c>
      <c r="I12" s="17">
        <v>1</v>
      </c>
      <c r="J12" s="53">
        <v>2684</v>
      </c>
      <c r="K12" s="48">
        <v>2643</v>
      </c>
      <c r="L12" s="16">
        <f t="shared" ref="L12:L16" si="2">K12/J12</f>
        <v>0.98472429210134127</v>
      </c>
      <c r="M12" s="11">
        <v>1</v>
      </c>
    </row>
    <row r="13" spans="1:13" ht="17.100000000000001" customHeight="1">
      <c r="A13" s="14" t="s">
        <v>2</v>
      </c>
      <c r="B13" s="62">
        <v>205427</v>
      </c>
      <c r="C13" s="49">
        <v>82209</v>
      </c>
      <c r="D13" s="10">
        <f t="shared" si="0"/>
        <v>0.40018595413455876</v>
      </c>
      <c r="E13" s="11">
        <v>1</v>
      </c>
      <c r="F13" s="53">
        <v>212.18799999999999</v>
      </c>
      <c r="G13" s="49">
        <v>90.048000000000002</v>
      </c>
      <c r="H13" s="16">
        <f t="shared" si="1"/>
        <v>0.42437838143533096</v>
      </c>
      <c r="I13" s="17">
        <v>1</v>
      </c>
      <c r="J13" s="53">
        <v>1851</v>
      </c>
      <c r="K13" s="49">
        <v>1833</v>
      </c>
      <c r="L13" s="16">
        <f t="shared" si="2"/>
        <v>0.99027552674230146</v>
      </c>
      <c r="M13" s="11">
        <v>1</v>
      </c>
    </row>
    <row r="14" spans="1:13" ht="17.100000000000001" customHeight="1">
      <c r="A14" s="21" t="s">
        <v>37</v>
      </c>
      <c r="B14" s="62">
        <v>177374</v>
      </c>
      <c r="C14" s="48">
        <v>69982</v>
      </c>
      <c r="D14" s="10">
        <f t="shared" si="0"/>
        <v>0.39454486001330524</v>
      </c>
      <c r="E14" s="11">
        <v>1</v>
      </c>
      <c r="F14" s="53">
        <v>190.345</v>
      </c>
      <c r="G14" s="48">
        <v>80.149000000000001</v>
      </c>
      <c r="H14" s="16">
        <f t="shared" si="1"/>
        <v>0.42107226352150046</v>
      </c>
      <c r="I14" s="17">
        <v>1</v>
      </c>
      <c r="J14" s="53">
        <v>1875</v>
      </c>
      <c r="K14" s="48">
        <v>1860</v>
      </c>
      <c r="L14" s="16">
        <f t="shared" si="2"/>
        <v>0.99199999999999999</v>
      </c>
      <c r="M14" s="11">
        <v>1</v>
      </c>
    </row>
    <row r="15" spans="1:13" ht="17.100000000000001" customHeight="1">
      <c r="A15" s="21" t="s">
        <v>38</v>
      </c>
      <c r="B15" s="63">
        <v>28053</v>
      </c>
      <c r="C15" s="48">
        <v>12227</v>
      </c>
      <c r="D15" s="10">
        <f t="shared" si="0"/>
        <v>0.43585356289879873</v>
      </c>
      <c r="E15" s="11">
        <v>1</v>
      </c>
      <c r="F15" s="54">
        <v>21.843</v>
      </c>
      <c r="G15" s="48">
        <v>9.8989999999999991</v>
      </c>
      <c r="H15" s="16">
        <f t="shared" si="1"/>
        <v>0.45318866456072882</v>
      </c>
      <c r="I15" s="17">
        <v>1</v>
      </c>
      <c r="J15" s="54">
        <v>1727</v>
      </c>
      <c r="K15" s="48">
        <v>1694</v>
      </c>
      <c r="L15" s="16">
        <f t="shared" si="2"/>
        <v>0.98089171974522293</v>
      </c>
      <c r="M15" s="11">
        <v>1</v>
      </c>
    </row>
    <row r="16" spans="1:13" ht="17.100000000000001" customHeight="1">
      <c r="A16" s="18" t="s">
        <v>1</v>
      </c>
      <c r="B16" s="64">
        <v>124328</v>
      </c>
      <c r="C16" s="50">
        <v>51651</v>
      </c>
      <c r="D16" s="19">
        <f t="shared" si="0"/>
        <v>0.41544141303648413</v>
      </c>
      <c r="E16" s="57">
        <v>1</v>
      </c>
      <c r="F16" s="55">
        <v>100.81399999999999</v>
      </c>
      <c r="G16" s="50">
        <v>37.978000000000002</v>
      </c>
      <c r="H16" s="19">
        <f t="shared" si="1"/>
        <v>0.37671355168924953</v>
      </c>
      <c r="I16" s="57">
        <v>1</v>
      </c>
      <c r="J16" s="55">
        <v>1780</v>
      </c>
      <c r="K16" s="50">
        <v>1889</v>
      </c>
      <c r="L16" s="19">
        <f t="shared" si="2"/>
        <v>1.0612359550561798</v>
      </c>
      <c r="M16" s="20">
        <v>1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77">
        <v>2011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5" t="s">
        <v>5</v>
      </c>
      <c r="B20" s="71" t="s">
        <v>6</v>
      </c>
      <c r="C20" s="72"/>
      <c r="D20" s="72"/>
      <c r="E20" s="72"/>
      <c r="F20" s="73" t="s">
        <v>27</v>
      </c>
      <c r="G20" s="73"/>
      <c r="H20" s="73"/>
      <c r="I20" s="73"/>
      <c r="J20" s="73" t="s">
        <v>39</v>
      </c>
      <c r="K20" s="73"/>
      <c r="L20" s="73"/>
      <c r="M20" s="71"/>
    </row>
    <row r="21" spans="1:13" ht="60" customHeight="1">
      <c r="A21" s="76"/>
      <c r="B21" s="7" t="str">
        <f>B10</f>
        <v>Região Sul</v>
      </c>
      <c r="C21" s="7" t="str">
        <f>PROPER($A$2)</f>
        <v>Paraná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Sul</v>
      </c>
      <c r="G21" s="7" t="str">
        <f>PROPER($A$2)</f>
        <v>Paraná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Sul</v>
      </c>
      <c r="K21" s="7" t="str">
        <f>PROPER($A$2)</f>
        <v>Paraná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60">
        <v>1064363</v>
      </c>
      <c r="C22" s="48">
        <v>388571</v>
      </c>
      <c r="D22" s="10">
        <f>C22/B22</f>
        <v>0.36507375773114997</v>
      </c>
      <c r="E22" s="11">
        <v>2</v>
      </c>
      <c r="F22" s="51">
        <v>5984.65</v>
      </c>
      <c r="G22" s="52">
        <v>2160.6869999999999</v>
      </c>
      <c r="H22" s="12">
        <f>G22/F22</f>
        <v>0.36103815594896943</v>
      </c>
      <c r="I22" s="56">
        <v>2</v>
      </c>
      <c r="J22" s="51">
        <v>1431</v>
      </c>
      <c r="K22" s="52">
        <v>1428</v>
      </c>
      <c r="L22" s="12">
        <f>K22/J22</f>
        <v>0.99790356394129975</v>
      </c>
      <c r="M22" s="13">
        <v>2</v>
      </c>
    </row>
    <row r="23" spans="1:13" ht="17.100000000000001" customHeight="1">
      <c r="A23" s="65" t="s">
        <v>3</v>
      </c>
      <c r="B23" s="59">
        <v>881947</v>
      </c>
      <c r="C23" s="48">
        <v>316713</v>
      </c>
      <c r="D23" s="10">
        <f t="shared" ref="D23:D27" si="3">C23/B23</f>
        <v>0.35910661298241275</v>
      </c>
      <c r="E23" s="11">
        <v>2</v>
      </c>
      <c r="F23" s="53">
        <v>5730.9790000000003</v>
      </c>
      <c r="G23" s="48">
        <v>2063.7199999999998</v>
      </c>
      <c r="H23" s="16">
        <f t="shared" ref="H23:H27" si="4">G23/F23</f>
        <v>0.3600990336904043</v>
      </c>
      <c r="I23" s="17">
        <v>2</v>
      </c>
      <c r="J23" s="53">
        <v>1438</v>
      </c>
      <c r="K23" s="48">
        <v>1438</v>
      </c>
      <c r="L23" s="16">
        <f t="shared" ref="L23:L27" si="5">K23/J23</f>
        <v>1</v>
      </c>
      <c r="M23" s="11">
        <v>2</v>
      </c>
    </row>
    <row r="24" spans="1:13" ht="17.100000000000001" customHeight="1">
      <c r="A24" s="14" t="s">
        <v>2</v>
      </c>
      <c r="B24" s="62">
        <v>182416</v>
      </c>
      <c r="C24" s="49">
        <v>71858</v>
      </c>
      <c r="D24" s="10">
        <f t="shared" si="3"/>
        <v>0.39392377861591088</v>
      </c>
      <c r="E24" s="11">
        <v>1</v>
      </c>
      <c r="F24" s="53">
        <v>253.67099999999999</v>
      </c>
      <c r="G24" s="49">
        <v>96.966999999999999</v>
      </c>
      <c r="H24" s="16">
        <f t="shared" si="4"/>
        <v>0.38225496804916603</v>
      </c>
      <c r="I24" s="17">
        <v>1</v>
      </c>
      <c r="J24" s="53">
        <v>1137</v>
      </c>
      <c r="K24" s="49">
        <v>1063</v>
      </c>
      <c r="L24" s="16">
        <f t="shared" si="5"/>
        <v>0.93491644678979768</v>
      </c>
      <c r="M24" s="11">
        <v>1</v>
      </c>
    </row>
    <row r="25" spans="1:13" ht="17.100000000000001" customHeight="1">
      <c r="A25" s="21" t="s">
        <v>37</v>
      </c>
      <c r="B25" s="62">
        <v>140898</v>
      </c>
      <c r="C25" s="48">
        <v>55963</v>
      </c>
      <c r="D25" s="10">
        <f t="shared" si="3"/>
        <v>0.39718803673579467</v>
      </c>
      <c r="E25" s="11">
        <v>1</v>
      </c>
      <c r="F25" s="53">
        <v>231.43600000000001</v>
      </c>
      <c r="G25" s="48">
        <v>88.007999999999996</v>
      </c>
      <c r="H25" s="16">
        <f t="shared" si="4"/>
        <v>0.38026927530721233</v>
      </c>
      <c r="I25" s="17">
        <v>1</v>
      </c>
      <c r="J25" s="53">
        <v>1157</v>
      </c>
      <c r="K25" s="48">
        <v>1072</v>
      </c>
      <c r="L25" s="16">
        <f t="shared" si="5"/>
        <v>0.92653414001728607</v>
      </c>
      <c r="M25" s="11">
        <v>1</v>
      </c>
    </row>
    <row r="26" spans="1:13" ht="17.100000000000001" customHeight="1">
      <c r="A26" s="66" t="s">
        <v>38</v>
      </c>
      <c r="B26" s="48">
        <v>41518</v>
      </c>
      <c r="C26" s="48">
        <v>15895</v>
      </c>
      <c r="D26" s="10">
        <f t="shared" si="3"/>
        <v>0.38284599450840601</v>
      </c>
      <c r="E26" s="11">
        <v>2</v>
      </c>
      <c r="F26" s="54">
        <v>22.234999999999999</v>
      </c>
      <c r="G26" s="48">
        <v>8.9589999999999996</v>
      </c>
      <c r="H26" s="16">
        <f t="shared" si="4"/>
        <v>0.40292331909152235</v>
      </c>
      <c r="I26" s="17">
        <v>1</v>
      </c>
      <c r="J26" s="54">
        <v>1000</v>
      </c>
      <c r="K26" s="48">
        <v>996</v>
      </c>
      <c r="L26" s="16">
        <f t="shared" si="5"/>
        <v>0.996</v>
      </c>
      <c r="M26" s="11">
        <v>2</v>
      </c>
    </row>
    <row r="27" spans="1:13" ht="17.100000000000001" customHeight="1">
      <c r="A27" s="18" t="s">
        <v>1</v>
      </c>
      <c r="B27" s="64">
        <v>200914</v>
      </c>
      <c r="C27" s="50">
        <v>72122</v>
      </c>
      <c r="D27" s="19">
        <f t="shared" si="3"/>
        <v>0.35896950934230565</v>
      </c>
      <c r="E27" s="57">
        <v>2</v>
      </c>
      <c r="F27" s="55">
        <v>86.587999999999994</v>
      </c>
      <c r="G27" s="50">
        <v>34.725999999999999</v>
      </c>
      <c r="H27" s="19">
        <f t="shared" si="4"/>
        <v>0.40104864415392433</v>
      </c>
      <c r="I27" s="57">
        <v>1</v>
      </c>
      <c r="J27" s="55">
        <v>1036</v>
      </c>
      <c r="K27" s="50">
        <v>965</v>
      </c>
      <c r="L27" s="19">
        <f t="shared" si="5"/>
        <v>0.93146718146718144</v>
      </c>
      <c r="M27" s="20">
        <v>1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60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85" t="s">
        <v>55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60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84" t="s">
        <v>51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7" t="s">
        <v>57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80" t="s">
        <v>31</v>
      </c>
      <c r="B60" s="80"/>
      <c r="C60" s="80"/>
      <c r="D60" s="80"/>
      <c r="E60" s="75"/>
      <c r="F60" s="68" t="s">
        <v>25</v>
      </c>
      <c r="G60" s="79"/>
      <c r="H60" s="68" t="s">
        <v>2</v>
      </c>
      <c r="I60" s="69"/>
      <c r="J60" s="79"/>
      <c r="K60" s="68" t="s">
        <v>1</v>
      </c>
      <c r="L60" s="69"/>
      <c r="M60" s="69"/>
    </row>
    <row r="61" spans="1:13" s="3" customFormat="1" ht="42.75">
      <c r="A61" s="81"/>
      <c r="B61" s="81"/>
      <c r="C61" s="81"/>
      <c r="D61" s="81"/>
      <c r="E61" s="76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486953</v>
      </c>
      <c r="G62" s="34">
        <v>1</v>
      </c>
      <c r="H62" s="33">
        <v>82209</v>
      </c>
      <c r="I62" s="34">
        <v>1</v>
      </c>
      <c r="J62" s="34">
        <v>0.16882327452546755</v>
      </c>
      <c r="K62" s="33">
        <v>51651</v>
      </c>
      <c r="L62" s="34">
        <v>1</v>
      </c>
      <c r="M62" s="34">
        <v>0.10606978496898058</v>
      </c>
    </row>
    <row r="63" spans="1:13" s="32" customFormat="1" ht="15" customHeight="1">
      <c r="A63" s="35" t="s">
        <v>9</v>
      </c>
      <c r="B63" s="36"/>
      <c r="C63" s="36"/>
      <c r="D63" s="36"/>
      <c r="F63" s="37">
        <v>6275</v>
      </c>
      <c r="G63" s="38">
        <v>1.2886253909514882E-2</v>
      </c>
      <c r="H63" s="37">
        <v>1062</v>
      </c>
      <c r="I63" s="38">
        <v>1.2918293617487137E-2</v>
      </c>
      <c r="J63" s="38">
        <v>0.16924302788844622</v>
      </c>
      <c r="K63" s="37">
        <v>480</v>
      </c>
      <c r="L63" s="38">
        <v>9.2931405006679447E-3</v>
      </c>
      <c r="M63" s="38">
        <v>7.6494023904382466E-2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745</v>
      </c>
      <c r="G64" s="38">
        <v>1.5299217788985796E-3</v>
      </c>
      <c r="H64" s="37">
        <v>65</v>
      </c>
      <c r="I64" s="38">
        <v>7.9066768845260254E-4</v>
      </c>
      <c r="J64" s="38">
        <v>8.7248322147651006E-2</v>
      </c>
      <c r="K64" s="37">
        <v>55</v>
      </c>
      <c r="L64" s="38">
        <v>1.0648390157015353E-3</v>
      </c>
      <c r="M64" s="38">
        <v>7.3825503355704702E-2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44277</v>
      </c>
      <c r="G65" s="38">
        <v>9.0926639737305248E-2</v>
      </c>
      <c r="H65" s="37">
        <v>5673</v>
      </c>
      <c r="I65" s="38">
        <v>6.9007043024486375E-2</v>
      </c>
      <c r="J65" s="38">
        <v>0.12812521173521241</v>
      </c>
      <c r="K65" s="37">
        <v>4069</v>
      </c>
      <c r="L65" s="38">
        <v>7.8778726452537223E-2</v>
      </c>
      <c r="M65" s="38">
        <v>9.1898728459471057E-2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651</v>
      </c>
      <c r="G66" s="38">
        <v>1.3368846685409064E-3</v>
      </c>
      <c r="H66" s="37">
        <v>146</v>
      </c>
      <c r="I66" s="38">
        <v>1.7759612694473841E-3</v>
      </c>
      <c r="J66" s="38">
        <v>0.22427035330261136</v>
      </c>
      <c r="K66" s="37">
        <v>25</v>
      </c>
      <c r="L66" s="38">
        <v>4.8401773440978879E-4</v>
      </c>
      <c r="M66" s="38">
        <v>3.840245775729647E-2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1308</v>
      </c>
      <c r="G67" s="38">
        <v>2.6860908547642177E-3</v>
      </c>
      <c r="H67" s="37">
        <v>222</v>
      </c>
      <c r="I67" s="38">
        <v>2.7004342590227349E-3</v>
      </c>
      <c r="J67" s="38">
        <v>0.16972477064220184</v>
      </c>
      <c r="K67" s="37">
        <v>103</v>
      </c>
      <c r="L67" s="38">
        <v>1.9941530657683298E-3</v>
      </c>
      <c r="M67" s="38">
        <v>7.8746177370030576E-2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30492</v>
      </c>
      <c r="G68" s="38">
        <v>6.2617952861980519E-2</v>
      </c>
      <c r="H68" s="37">
        <v>5570</v>
      </c>
      <c r="I68" s="38">
        <v>6.7754138841246092E-2</v>
      </c>
      <c r="J68" s="38">
        <v>0.18267086448904632</v>
      </c>
      <c r="K68" s="37">
        <v>3296</v>
      </c>
      <c r="L68" s="38">
        <v>6.3812898104586555E-2</v>
      </c>
      <c r="M68" s="38">
        <v>0.10809392627574446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180531</v>
      </c>
      <c r="G69" s="38">
        <v>0.37073598478703285</v>
      </c>
      <c r="H69" s="37">
        <v>26653</v>
      </c>
      <c r="I69" s="38">
        <v>0.3242102446204187</v>
      </c>
      <c r="J69" s="38">
        <v>0.14763669397499599</v>
      </c>
      <c r="K69" s="37">
        <v>19904</v>
      </c>
      <c r="L69" s="38">
        <v>0.38535555942769745</v>
      </c>
      <c r="M69" s="38">
        <v>0.11025253280600007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31279</v>
      </c>
      <c r="G70" s="38">
        <v>6.4234125264655925E-2</v>
      </c>
      <c r="H70" s="37">
        <v>4501</v>
      </c>
      <c r="I70" s="38">
        <v>5.475069639577175E-2</v>
      </c>
      <c r="J70" s="38">
        <v>0.1438984622270533</v>
      </c>
      <c r="K70" s="37">
        <v>3570</v>
      </c>
      <c r="L70" s="38">
        <v>6.9117732473717844E-2</v>
      </c>
      <c r="M70" s="38">
        <v>0.11413408357044663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23927</v>
      </c>
      <c r="G71" s="38">
        <v>4.9136158931149414E-2</v>
      </c>
      <c r="H71" s="37">
        <v>3955</v>
      </c>
      <c r="I71" s="38">
        <v>4.8109087812769895E-2</v>
      </c>
      <c r="J71" s="38">
        <v>0.16529443724662515</v>
      </c>
      <c r="K71" s="37">
        <v>3715</v>
      </c>
      <c r="L71" s="38">
        <v>7.1925035333294612E-2</v>
      </c>
      <c r="M71" s="38">
        <v>0.15526392778033185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14254</v>
      </c>
      <c r="G72" s="38">
        <v>2.927181884083269E-2</v>
      </c>
      <c r="H72" s="37">
        <v>3620</v>
      </c>
      <c r="I72" s="38">
        <v>4.4034108187668015E-2</v>
      </c>
      <c r="J72" s="38">
        <v>0.25396379963519011</v>
      </c>
      <c r="K72" s="37">
        <v>1735</v>
      </c>
      <c r="L72" s="38">
        <v>3.3590830768039343E-2</v>
      </c>
      <c r="M72" s="38">
        <v>0.12172021888592675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16329</v>
      </c>
      <c r="G73" s="38">
        <v>3.3533010372664304E-2</v>
      </c>
      <c r="H73" s="37">
        <v>2562</v>
      </c>
      <c r="I73" s="38">
        <v>3.1164471043316426E-2</v>
      </c>
      <c r="J73" s="38">
        <v>0.1568987690611795</v>
      </c>
      <c r="K73" s="37">
        <v>1016</v>
      </c>
      <c r="L73" s="38">
        <v>1.9670480726413815E-2</v>
      </c>
      <c r="M73" s="38">
        <v>6.2220589135893199E-2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14740</v>
      </c>
      <c r="G74" s="38">
        <v>3.0269861773107466E-2</v>
      </c>
      <c r="H74" s="37">
        <v>2486</v>
      </c>
      <c r="I74" s="38">
        <v>3.0239998053741075E-2</v>
      </c>
      <c r="J74" s="38">
        <v>0.16865671641791044</v>
      </c>
      <c r="K74" s="37">
        <v>883</v>
      </c>
      <c r="L74" s="38">
        <v>1.7095506379353739E-2</v>
      </c>
      <c r="M74" s="38">
        <v>5.9905020352781543E-2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39411</v>
      </c>
      <c r="G75" s="38">
        <v>8.0933888896875056E-2</v>
      </c>
      <c r="H75" s="37">
        <v>8800</v>
      </c>
      <c r="I75" s="38">
        <v>0.1070442408981985</v>
      </c>
      <c r="J75" s="38">
        <v>0.22328791454162544</v>
      </c>
      <c r="K75" s="37">
        <v>4049</v>
      </c>
      <c r="L75" s="38">
        <v>7.8391512265009386E-2</v>
      </c>
      <c r="M75" s="38">
        <v>0.10273781431580016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30447</v>
      </c>
      <c r="G76" s="38">
        <v>6.2525541479362484E-2</v>
      </c>
      <c r="H76" s="37">
        <v>6503</v>
      </c>
      <c r="I76" s="38">
        <v>7.9103261200111907E-2</v>
      </c>
      <c r="J76" s="38">
        <v>0.21358426117515683</v>
      </c>
      <c r="K76" s="37">
        <v>3665</v>
      </c>
      <c r="L76" s="38">
        <v>7.095699986447504E-2</v>
      </c>
      <c r="M76" s="38">
        <v>0.12037310736689986</v>
      </c>
    </row>
    <row r="77" spans="1:13" s="32" customFormat="1" ht="24.75" customHeight="1">
      <c r="A77" s="83" t="s">
        <v>43</v>
      </c>
      <c r="B77" s="83"/>
      <c r="C77" s="83"/>
      <c r="D77" s="83"/>
      <c r="E77" s="83"/>
      <c r="F77" s="37">
        <v>18</v>
      </c>
      <c r="G77" s="38">
        <v>3.6964553047214003E-5</v>
      </c>
      <c r="H77" s="37" t="s">
        <v>61</v>
      </c>
      <c r="I77" s="37" t="s">
        <v>61</v>
      </c>
      <c r="J77" s="37" t="s">
        <v>61</v>
      </c>
      <c r="K77" s="37" t="s">
        <v>61</v>
      </c>
      <c r="L77" s="37" t="s">
        <v>61</v>
      </c>
      <c r="M77" s="37" t="s">
        <v>61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10246</v>
      </c>
      <c r="G78" s="38">
        <v>2.104104502898637E-2</v>
      </c>
      <c r="H78" s="37">
        <v>1980</v>
      </c>
      <c r="I78" s="38">
        <v>2.4084954202094663E-2</v>
      </c>
      <c r="J78" s="38">
        <v>0.19324614483700955</v>
      </c>
      <c r="K78" s="37">
        <v>1245</v>
      </c>
      <c r="L78" s="38">
        <v>2.4104083173607481E-2</v>
      </c>
      <c r="M78" s="38">
        <v>0.12151083349599844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29148</v>
      </c>
      <c r="G79" s="38">
        <v>5.9857932901121874E-2</v>
      </c>
      <c r="H79" s="37">
        <v>5753</v>
      </c>
      <c r="I79" s="38">
        <v>6.9980172487197262E-2</v>
      </c>
      <c r="J79" s="38">
        <v>0.1973720323864416</v>
      </c>
      <c r="K79" s="37">
        <v>2037</v>
      </c>
      <c r="L79" s="38">
        <v>3.9437764999709586E-2</v>
      </c>
      <c r="M79" s="38">
        <v>6.9884726224783866E-2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4837</v>
      </c>
      <c r="G80" s="38">
        <v>9.9331968382985626E-3</v>
      </c>
      <c r="H80" s="37">
        <v>1044</v>
      </c>
      <c r="I80" s="38">
        <v>1.2699339488377185E-2</v>
      </c>
      <c r="J80" s="38">
        <v>0.21583626214595825</v>
      </c>
      <c r="K80" s="37">
        <v>651</v>
      </c>
      <c r="L80" s="38">
        <v>1.26038218040309E-2</v>
      </c>
      <c r="M80" s="38">
        <v>0.1345875542691751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8038</v>
      </c>
      <c r="G81" s="43">
        <v>1.6506726521861453E-2</v>
      </c>
      <c r="H81" s="42">
        <v>1614</v>
      </c>
      <c r="I81" s="43">
        <v>1.9632886910192316E-2</v>
      </c>
      <c r="J81" s="43">
        <v>0.20079621796466782</v>
      </c>
      <c r="K81" s="42">
        <v>1153</v>
      </c>
      <c r="L81" s="43">
        <v>2.232289791097946E-2</v>
      </c>
      <c r="M81" s="43">
        <v>0.14344364269718834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59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8" t="s">
        <v>36</v>
      </c>
      <c r="B88" s="78"/>
      <c r="C88" s="78"/>
      <c r="D88" s="78"/>
      <c r="E88" s="78"/>
      <c r="F88" s="78"/>
      <c r="G88" s="78"/>
      <c r="H88" s="78"/>
      <c r="I88" s="78"/>
      <c r="J88" s="78"/>
      <c r="K88" s="78"/>
      <c r="L88" s="78"/>
      <c r="M88" s="78"/>
    </row>
    <row r="90" spans="1:13" ht="52.5" customHeight="1">
      <c r="A90" s="67" t="s">
        <v>58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</row>
    <row r="114" spans="1:1" ht="8.25" customHeight="1"/>
    <row r="121" spans="1:1">
      <c r="A121" s="46" t="s">
        <v>59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62CCE5-9EFD-4AC0-9ED0-31B12AFB711B}"/>
</file>

<file path=customXml/itemProps2.xml><?xml version="1.0" encoding="utf-8"?>
<ds:datastoreItem xmlns:ds="http://schemas.openxmlformats.org/officeDocument/2006/customXml" ds:itemID="{487CD055-7523-4AF5-AE47-4972DB51DFA1}"/>
</file>

<file path=customXml/itemProps3.xml><?xml version="1.0" encoding="utf-8"?>
<ds:datastoreItem xmlns:ds="http://schemas.openxmlformats.org/officeDocument/2006/customXml" ds:itemID="{AED7C67D-7EDE-4AF9-A18E-7D201E9F4A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2021-10-15T09:47:22Z</cp:lastPrinted>
  <dcterms:created xsi:type="dcterms:W3CDTF">2017-10-11T21:25:50Z</dcterms:created>
  <dcterms:modified xsi:type="dcterms:W3CDTF">2023-10-24T02:41:31Z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