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Nas.ibge.gov.br\dpe-coind\EQUIPE_PMC\(03) DISSEMINAÇÃO DE DADOS\2022\(11) NOVEMBRO\CCS\"/>
    </mc:Choice>
  </mc:AlternateContent>
  <xr:revisionPtr revIDLastSave="0" documentId="13_ncr:1_{6E0C36A5-B0E3-4DA2-91CD-5892527D832B}" xr6:coauthVersionLast="36" xr6:coauthVersionMax="36" xr10:uidLastSave="{00000000-0000-0000-0000-000000000000}"/>
  <bookViews>
    <workbookView xWindow="0" yWindow="0" windowWidth="28800" windowHeight="12225" tabRatio="852" xr2:uid="{00000000-000D-0000-FFFF-FFFF00000000}"/>
  </bookViews>
  <sheets>
    <sheet name="CCS" sheetId="17" r:id="rId1"/>
    <sheet name="TAB_1" sheetId="8" r:id="rId2"/>
    <sheet name="TAB_2" sheetId="9" r:id="rId3"/>
    <sheet name="TAB_1_1" sheetId="10" r:id="rId4"/>
    <sheet name="REVISÃO serie ajustada" sheetId="24" r:id="rId5"/>
    <sheet name="SÉRIE HISTÓRICA (m-12)" sheetId="15" r:id="rId6"/>
    <sheet name="SÉRIE HISTÓRICA (m-1)" sheetId="23" r:id="rId7"/>
    <sheet name="SERIE HIST - Bimestre" sheetId="27" r:id="rId8"/>
    <sheet name="SERIE HIST - Trimestre " sheetId="29" r:id="rId9"/>
    <sheet name="SERIE HIST - Quadrimestre" sheetId="31" r:id="rId10"/>
    <sheet name="SERIE HIST - Semestre" sheetId="33" r:id="rId11"/>
  </sheets>
  <externalReferences>
    <externalReference r:id="rId12"/>
    <externalReference r:id="rId13"/>
    <externalReference r:id="rId14"/>
    <externalReference r:id="rId15"/>
  </externalReferences>
  <definedNames>
    <definedName name="___xlfn_IFERROR">NA()</definedName>
    <definedName name="__xlfn_IFERROR">NA()</definedName>
    <definedName name="__xlnm.Print_Area" localSheetId="6">('SÉRIE HISTÓRICA (m-1)'!#REF!,'SÉRIE HISTÓRICA (m-1)'!#REF!)</definedName>
    <definedName name="__xlnm.Print_Area" localSheetId="5">('SÉRIE HISTÓRICA (m-12)'!#REF!,'SÉRIE HISTÓRICA (m-12)'!#REF!)</definedName>
    <definedName name="__xlnm.Print_Area" localSheetId="1">TAB_1!#REF!</definedName>
    <definedName name="__xlnm.Print_Area" localSheetId="3">TAB_1_1!$A$1:$F$23</definedName>
    <definedName name="__xlnm.Print_Area" localSheetId="2">TAB_2!#REF!</definedName>
    <definedName name="__xlnm.Print_Titles" localSheetId="6">'SÉRIE HISTÓRICA (m-1)'!#REF!</definedName>
    <definedName name="__xlnm.Print_Titles" localSheetId="5">'SÉRIE HISTÓRICA (m-12)'!#REF!</definedName>
    <definedName name="_xlnm.Print_Area" localSheetId="0">CCS!$B$3:$F$10</definedName>
    <definedName name="_xlnm.Print_Area" localSheetId="4">'REVISÃO serie ajustada'!$B$1:$AB$38</definedName>
    <definedName name="_xlnm.Print_Area" localSheetId="7">'SERIE HIST - Bimestre'!$A$1:$N$136</definedName>
    <definedName name="_xlnm.Print_Area" localSheetId="9">'SERIE HIST - Quadrimestre'!$A$1:$N$69</definedName>
    <definedName name="_xlnm.Print_Area" localSheetId="10">'SERIE HIST - Semestre'!$A$1:$N$47</definedName>
    <definedName name="_xlnm.Print_Area" localSheetId="8">'SERIE HIST - Trimestre '!$A$1:$N$91</definedName>
    <definedName name="_xlnm.Print_Area" localSheetId="6">'SÉRIE HISTÓRICA (m-1)'!$D$3:$AA$222</definedName>
    <definedName name="_xlnm.Print_Area" localSheetId="5">'SÉRIE HISTÓRICA (m-12)'!$D$3:$Z$222</definedName>
    <definedName name="_xlnm.Print_Area" localSheetId="1">TAB_1!$B$2:$J$24</definedName>
    <definedName name="_xlnm.Print_Area" localSheetId="3">TAB_1_1!$B$3:$F$21</definedName>
    <definedName name="_xlnm.Print_Area" localSheetId="2">TAB_2!$D$7:$L$27</definedName>
    <definedName name="BASE" localSheetId="2">#N/A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7">OFFSET(#REF!,0,0,#REF!,2)</definedName>
    <definedName name="data_mensal" localSheetId="9">OFFSET(#REF!,0,0,#REF!,2)</definedName>
    <definedName name="data_mensal" localSheetId="10">OFFSET(#REF!,0,0,#REF!,2)</definedName>
    <definedName name="data_mensal" localSheetId="8">OFFSET(#REF!,0,0,#REF!,2)</definedName>
    <definedName name="data_mensal">OFFSET('[1]GRAF - HISTÓRICO MENSAL - 2'!$AY$5,0,0,'[1]GRAF - HISTÓRICO MENSAL - 2'!$BA$2,2)</definedName>
    <definedName name="Data_quadri" localSheetId="7">OFFSET('[2]GRAF - QUADRIMESTRAL'!$O$37,0,0,'[2]GRAF - QUADRIMESTRAL'!$W$2,2)</definedName>
    <definedName name="Data_quadri" localSheetId="9">OFFSET('[2]GRAF - QUADRIMESTRAL'!$O$37,0,0,'[2]GRAF - QUADRIMESTRAL'!$W$2,2)</definedName>
    <definedName name="Data_quadri" localSheetId="10">OFFSET('[2]GRAF - QUADRIMESTRAL'!$O$37,0,0,'[2]GRAF - QUADRIMESTRAL'!$W$2,2)</definedName>
    <definedName name="Data_quadri" localSheetId="8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6">'SÉRIE HISTÓRICA (m-1)'!#REF!</definedName>
    <definedName name="Excel_BuiltIn_Print_Area" localSheetId="5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9">{"'RELATÓRIO'!$A$1:$E$20","'RELATÓRIO'!$A$22:$D$34","'INTERNET'!$A$31:$G$58","'INTERNET'!$A$1:$G$28","'SÉRIE HISTÓRICA'!$A$167:$H$212","'SÉRIE HISTÓRICA'!$A$56:$H$101"}</definedName>
    <definedName name="HTML_Control" localSheetId="10">{"'RELATÓRIO'!$A$1:$E$20","'RELATÓRIO'!$A$22:$D$34","'INTERNET'!$A$31:$G$58","'INTERNET'!$A$1:$G$28","'SÉRIE HISTÓRICA'!$A$167:$H$212","'SÉRIE HISTÓRICA'!$A$56:$H$101"}</definedName>
    <definedName name="HTML_Control" localSheetId="8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7">OFFSET(#REF!,0,0,#REF!,1)</definedName>
    <definedName name="intervalo_mensal_varejo" localSheetId="9">OFFSET(#REF!,0,0,#REF!,1)</definedName>
    <definedName name="intervalo_mensal_varejo" localSheetId="10">OFFSET(#REF!,0,0,#REF!,1)</definedName>
    <definedName name="intervalo_mensal_varejo" localSheetId="8">OFFSET(#REF!,0,0,#REF!,1)</definedName>
    <definedName name="intervalo_mensal_varejo">OFFSET('[1]GRAF - HISTÓRICO MENSAL - 2'!$BA$5,0,0,'[1]GRAF - HISTÓRICO MENSAL - 2'!$BA$2,1)</definedName>
    <definedName name="Intervalo_quad_ampliado" localSheetId="7">OFFSET('[2]GRAF - QUADRIMESTRAL'!$AF$37,0,0,'[2]GRAF - QUADRIMESTRAL'!$AF$2,1)</definedName>
    <definedName name="Intervalo_quad_ampliado" localSheetId="9">OFFSET('[2]GRAF - QUADRIMESTRAL'!$AF$37,0,0,'[2]GRAF - QUADRIMESTRAL'!$AF$2,1)</definedName>
    <definedName name="Intervalo_quad_ampliado" localSheetId="10">OFFSET('[2]GRAF - QUADRIMESTRAL'!$AF$37,0,0,'[2]GRAF - QUADRIMESTRAL'!$AF$2,1)</definedName>
    <definedName name="Intervalo_quad_ampliado" localSheetId="8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7">OFFSET('[2]GRAF - QUADRIMESTRAL'!$X$37,0,0,'[2]GRAF - QUADRIMESTRAL'!$X$2,1)</definedName>
    <definedName name="Intervalo_quad_combustivel" localSheetId="9">OFFSET('[2]GRAF - QUADRIMESTRAL'!$X$37,0,0,'[2]GRAF - QUADRIMESTRAL'!$X$2,1)</definedName>
    <definedName name="Intervalo_quad_combustivel" localSheetId="10">OFFSET('[2]GRAF - QUADRIMESTRAL'!$X$37,0,0,'[2]GRAF - QUADRIMESTRAL'!$X$2,1)</definedName>
    <definedName name="Intervalo_quad_combustivel" localSheetId="8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7">OFFSET('[2]GRAF - QUADRIMESTRAL'!$AH$37,0,0,'[2]GRAF - QUADRIMESTRAL'!$AH$2,1)</definedName>
    <definedName name="Intervalo_quad_construcao" localSheetId="9">OFFSET('[2]GRAF - QUADRIMESTRAL'!$AH$37,0,0,'[2]GRAF - QUADRIMESTRAL'!$AH$2,1)</definedName>
    <definedName name="Intervalo_quad_construcao" localSheetId="10">OFFSET('[2]GRAF - QUADRIMESTRAL'!$AH$37,0,0,'[2]GRAF - QUADRIMESTRAL'!$AH$2,1)</definedName>
    <definedName name="Intervalo_quad_construcao" localSheetId="8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7">OFFSET('[2]GRAF - QUADRIMESTRAL'!$AD$37,0,0,'[2]GRAF - QUADRIMESTRAL'!$AD$2,1)</definedName>
    <definedName name="Intervalo_quad_escritorio" localSheetId="9">OFFSET('[2]GRAF - QUADRIMESTRAL'!$AD$37,0,0,'[2]GRAF - QUADRIMESTRAL'!$AD$2,1)</definedName>
    <definedName name="Intervalo_quad_escritorio" localSheetId="10">OFFSET('[2]GRAF - QUADRIMESTRAL'!$AD$37,0,0,'[2]GRAF - QUADRIMESTRAL'!$AD$2,1)</definedName>
    <definedName name="Intervalo_quad_escritorio" localSheetId="8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7">OFFSET('[2]GRAF - QUADRIMESTRAL'!$AB$37,0,0,'[2]GRAF - QUADRIMESTRAL'!$AB$2,1)</definedName>
    <definedName name="Intervalo_quad_farmacia" localSheetId="9">OFFSET('[2]GRAF - QUADRIMESTRAL'!$AB$37,0,0,'[2]GRAF - QUADRIMESTRAL'!$AB$2,1)</definedName>
    <definedName name="Intervalo_quad_farmacia" localSheetId="10">OFFSET('[2]GRAF - QUADRIMESTRAL'!$AB$37,0,0,'[2]GRAF - QUADRIMESTRAL'!$AB$2,1)</definedName>
    <definedName name="Intervalo_quad_farmacia" localSheetId="8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7">OFFSET('[2]GRAF - QUADRIMESTRAL'!$Y$37,0,0,'[2]GRAF - QUADRIMESTRAL'!$Y$2,1)</definedName>
    <definedName name="Intervalo_quad_hiper" localSheetId="9">OFFSET('[2]GRAF - QUADRIMESTRAL'!$Y$37,0,0,'[2]GRAF - QUADRIMESTRAL'!$Y$2,1)</definedName>
    <definedName name="Intervalo_quad_hiper" localSheetId="10">OFFSET('[2]GRAF - QUADRIMESTRAL'!$Y$37,0,0,'[2]GRAF - QUADRIMESTRAL'!$Y$2,1)</definedName>
    <definedName name="Intervalo_quad_hiper" localSheetId="8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7">OFFSET('[2]GRAF - QUADRIMESTRAL'!$AC$37,0,0,'[2]GRAF - QUADRIMESTRAL'!$AC$2,1)</definedName>
    <definedName name="Intervalo_quad_livros" localSheetId="9">OFFSET('[2]GRAF - QUADRIMESTRAL'!$AC$37,0,0,'[2]GRAF - QUADRIMESTRAL'!$AC$2,1)</definedName>
    <definedName name="Intervalo_quad_livros" localSheetId="10">OFFSET('[2]GRAF - QUADRIMESTRAL'!$AC$37,0,0,'[2]GRAF - QUADRIMESTRAL'!$AC$2,1)</definedName>
    <definedName name="Intervalo_quad_livros" localSheetId="8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7">OFFSET('[2]GRAF - QUADRIMESTRAL'!$AA$37,0,0,'[2]GRAF - QUADRIMESTRAL'!$AA$2,1)</definedName>
    <definedName name="Intervalo_quad_moveis" localSheetId="9">OFFSET('[2]GRAF - QUADRIMESTRAL'!$AA$37,0,0,'[2]GRAF - QUADRIMESTRAL'!$AA$2,1)</definedName>
    <definedName name="Intervalo_quad_moveis" localSheetId="10">OFFSET('[2]GRAF - QUADRIMESTRAL'!$AA$37,0,0,'[2]GRAF - QUADRIMESTRAL'!$AA$2,1)</definedName>
    <definedName name="Intervalo_quad_moveis" localSheetId="8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7">OFFSET('[2]GRAF - QUADRIMESTRAL'!$AE$37,0,0,'[2]GRAF - QUADRIMESTRAL'!$AE$2,1)</definedName>
    <definedName name="Intervalo_quad_outros" localSheetId="9">OFFSET('[2]GRAF - QUADRIMESTRAL'!$AE$37,0,0,'[2]GRAF - QUADRIMESTRAL'!$AE$2,1)</definedName>
    <definedName name="Intervalo_quad_outros" localSheetId="10">OFFSET('[2]GRAF - QUADRIMESTRAL'!$AE$37,0,0,'[2]GRAF - QUADRIMESTRAL'!$AE$2,1)</definedName>
    <definedName name="Intervalo_quad_outros" localSheetId="8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7">OFFSET('[2]GRAF - QUADRIMESTRAL'!$Z$37,0,0,'[2]GRAF - QUADRIMESTRAL'!$Z$2,1)</definedName>
    <definedName name="Intervalo_quad_tecidos" localSheetId="9">OFFSET('[2]GRAF - QUADRIMESTRAL'!$Z$37,0,0,'[2]GRAF - QUADRIMESTRAL'!$Z$2,1)</definedName>
    <definedName name="Intervalo_quad_tecidos" localSheetId="10">OFFSET('[2]GRAF - QUADRIMESTRAL'!$Z$37,0,0,'[2]GRAF - QUADRIMESTRAL'!$Z$2,1)</definedName>
    <definedName name="Intervalo_quad_tecidos" localSheetId="8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7">OFFSET('[2]GRAF - QUADRIMESTRAL'!$W$37,0,0,'[2]GRAF - QUADRIMESTRAL'!$W$2,1)</definedName>
    <definedName name="Intervalo_quad_varejo" localSheetId="9">OFFSET('[2]GRAF - QUADRIMESTRAL'!$W$37,0,0,'[2]GRAF - QUADRIMESTRAL'!$W$2,1)</definedName>
    <definedName name="Intervalo_quad_varejo" localSheetId="10">OFFSET('[2]GRAF - QUADRIMESTRAL'!$W$37,0,0,'[2]GRAF - QUADRIMESTRAL'!$W$2,1)</definedName>
    <definedName name="Intervalo_quad_varejo" localSheetId="8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7">OFFSET('[2]GRAF - QUADRIMESTRAL'!$AG$37,0,0,'[2]GRAF - QUADRIMESTRAL'!$AG$2,1)</definedName>
    <definedName name="Intervalo_quad_veiculos" localSheetId="9">OFFSET('[2]GRAF - QUADRIMESTRAL'!$AG$37,0,0,'[2]GRAF - QUADRIMESTRAL'!$AG$2,1)</definedName>
    <definedName name="Intervalo_quad_veiculos" localSheetId="10">OFFSET('[2]GRAF - QUADRIMESTRAL'!$AG$37,0,0,'[2]GRAF - QUADRIMESTRAL'!$AG$2,1)</definedName>
    <definedName name="Intervalo_quad_veiculos" localSheetId="8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 localSheetId="2">#N/A</definedName>
    <definedName name="MUNIC_">#N/A</definedName>
    <definedName name="municipios_vizinhos" localSheetId="7">[3]RL_Limítrofes!$A$1:$B$31081</definedName>
    <definedName name="municipios_vizinhos" localSheetId="9">[3]RL_Limítrofes!$A$1:$B$31081</definedName>
    <definedName name="municipios_vizinhos" localSheetId="10">[3]RL_Limítrofes!$A$1:$B$31081</definedName>
    <definedName name="municipios_vizinhos" localSheetId="8">[3]RL_Limítrofes!$A$1:$B$31081</definedName>
    <definedName name="municipios_vizinhos">[3]RL_Limítrofes!$A$1:$B$31081</definedName>
    <definedName name="PIB_1999_2006" localSheetId="2">#N/A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6">#N/A</definedName>
    <definedName name="TABLE" localSheetId="5">#N/A</definedName>
    <definedName name="TABLE_10" localSheetId="6">#N/A</definedName>
    <definedName name="TABLE_10" localSheetId="5">#N/A</definedName>
    <definedName name="TABLE_11" localSheetId="6">#N/A</definedName>
    <definedName name="TABLE_11" localSheetId="5">#N/A</definedName>
    <definedName name="TABLE_12" localSheetId="6">#N/A</definedName>
    <definedName name="TABLE_12" localSheetId="5">#N/A</definedName>
    <definedName name="TABLE_2" localSheetId="6">#N/A</definedName>
    <definedName name="TABLE_2" localSheetId="5">#N/A</definedName>
    <definedName name="TABLE_3" localSheetId="6">#N/A</definedName>
    <definedName name="TABLE_3" localSheetId="5">#N/A</definedName>
    <definedName name="TABLE_4" localSheetId="6">#N/A</definedName>
    <definedName name="TABLE_4" localSheetId="5">#N/A</definedName>
    <definedName name="TABLE_5" localSheetId="6">#N/A</definedName>
    <definedName name="TABLE_5" localSheetId="5">#N/A</definedName>
    <definedName name="TABLE_6" localSheetId="6">#N/A</definedName>
    <definedName name="TABLE_6" localSheetId="5">#N/A</definedName>
    <definedName name="TABLE_7" localSheetId="6">#N/A</definedName>
    <definedName name="TABLE_7" localSheetId="5">#N/A</definedName>
    <definedName name="TABLE_8" localSheetId="6">#N/A</definedName>
    <definedName name="TABLE_8" localSheetId="5">#N/A</definedName>
    <definedName name="TABLE_9" localSheetId="6">#N/A</definedName>
    <definedName name="TABLE_9" localSheetId="5">#N/A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 localSheetId="9">{"'RELATÓRIO'!$A$1:$E$20","'RELATÓRIO'!$A$22:$D$34","'INTERNET'!$A$31:$G$58","'INTERNET'!$A$1:$G$28","'SÉRIE HISTÓRICA'!$A$167:$H$212","'SÉRIE HISTÓRICA'!$A$56:$H$101"}</definedName>
    <definedName name="teste" localSheetId="10">{"'RELATÓRIO'!$A$1:$E$20","'RELATÓRIO'!$A$22:$D$34","'INTERNET'!$A$31:$G$58","'INTERNET'!$A$1:$G$28","'SÉRIE HISTÓRICA'!$A$167:$H$212","'SÉRIE HISTÓRICA'!$A$56:$H$101"}</definedName>
    <definedName name="teste" localSheetId="8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6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4" i="33" l="1"/>
  <c r="B83" i="33"/>
  <c r="N83" i="33" s="1"/>
  <c r="B82" i="33"/>
  <c r="M82" i="33" s="1"/>
  <c r="B81" i="33"/>
  <c r="M81" i="33" s="1"/>
  <c r="B80" i="33"/>
  <c r="B79" i="33"/>
  <c r="N79" i="33" s="1"/>
  <c r="B78" i="33"/>
  <c r="L78" i="33" s="1"/>
  <c r="B77" i="33"/>
  <c r="B76" i="33"/>
  <c r="N76" i="33" s="1"/>
  <c r="B75" i="33"/>
  <c r="B74" i="33"/>
  <c r="I74" i="33" s="1"/>
  <c r="B73" i="33"/>
  <c r="J73" i="33" s="1"/>
  <c r="B72" i="33"/>
  <c r="I72" i="33" s="1"/>
  <c r="B71" i="33"/>
  <c r="I71" i="33" s="1"/>
  <c r="B70" i="33"/>
  <c r="N70" i="33" s="1"/>
  <c r="B69" i="33"/>
  <c r="J69" i="33" s="1"/>
  <c r="B68" i="33"/>
  <c r="N68" i="33" s="1"/>
  <c r="B67" i="33"/>
  <c r="G67" i="33" s="1"/>
  <c r="B66" i="33"/>
  <c r="K66" i="33" s="1"/>
  <c r="B65" i="33"/>
  <c r="G65" i="33" s="1"/>
  <c r="B64" i="33"/>
  <c r="K64" i="33" s="1"/>
  <c r="B63" i="33"/>
  <c r="J63" i="33" s="1"/>
  <c r="B62" i="33"/>
  <c r="D62" i="33" s="1"/>
  <c r="B61" i="33"/>
  <c r="H61" i="33" s="1"/>
  <c r="B60" i="33"/>
  <c r="B59" i="33"/>
  <c r="H59" i="33" s="1"/>
  <c r="B58" i="33"/>
  <c r="D58" i="33" s="1"/>
  <c r="B57" i="33"/>
  <c r="K57" i="33" s="1"/>
  <c r="B56" i="33"/>
  <c r="F56" i="33" s="1"/>
  <c r="B55" i="33"/>
  <c r="L55" i="33" s="1"/>
  <c r="B54" i="33"/>
  <c r="M54" i="33" s="1"/>
  <c r="B53" i="33"/>
  <c r="L53" i="33" s="1"/>
  <c r="B52" i="33"/>
  <c r="B51" i="33"/>
  <c r="M51" i="33" s="1"/>
  <c r="B50" i="33"/>
  <c r="B49" i="33"/>
  <c r="B48" i="33"/>
  <c r="B97" i="31"/>
  <c r="G97" i="31" s="1"/>
  <c r="B96" i="31"/>
  <c r="D96" i="31" s="1"/>
  <c r="B95" i="31"/>
  <c r="E95" i="31" s="1"/>
  <c r="B94" i="31"/>
  <c r="H94" i="31" s="1"/>
  <c r="B93" i="31"/>
  <c r="B92" i="31"/>
  <c r="M92" i="31" s="1"/>
  <c r="B91" i="31"/>
  <c r="M91" i="31" s="1"/>
  <c r="B90" i="31"/>
  <c r="L90" i="31" s="1"/>
  <c r="B89" i="31"/>
  <c r="B88" i="31"/>
  <c r="J88" i="31" s="1"/>
  <c r="B87" i="31"/>
  <c r="B86" i="31"/>
  <c r="N86" i="31" s="1"/>
  <c r="B85" i="31"/>
  <c r="J85" i="31" s="1"/>
  <c r="B84" i="31"/>
  <c r="B83" i="31"/>
  <c r="F83" i="31" s="1"/>
  <c r="B82" i="31"/>
  <c r="K82" i="31" s="1"/>
  <c r="B81" i="31"/>
  <c r="B80" i="31"/>
  <c r="M80" i="31" s="1"/>
  <c r="B79" i="31"/>
  <c r="B78" i="31"/>
  <c r="B77" i="31"/>
  <c r="B76" i="31"/>
  <c r="B75" i="31"/>
  <c r="B74" i="31"/>
  <c r="B73" i="31"/>
  <c r="B72" i="31"/>
  <c r="B71" i="31"/>
  <c r="B70" i="31"/>
  <c r="B97" i="29"/>
  <c r="B96" i="29"/>
  <c r="B95" i="29"/>
  <c r="B94" i="29"/>
  <c r="B93" i="29"/>
  <c r="B92" i="29"/>
  <c r="B145" i="27"/>
  <c r="B144" i="27"/>
  <c r="B143" i="27"/>
  <c r="B142" i="27"/>
  <c r="B141" i="27"/>
  <c r="B140" i="27"/>
  <c r="B139" i="27"/>
  <c r="B138" i="27"/>
  <c r="B137" i="27"/>
  <c r="L95" i="29" l="1"/>
  <c r="D95" i="29"/>
  <c r="K95" i="29"/>
  <c r="J95" i="29"/>
  <c r="I95" i="29"/>
  <c r="H95" i="29"/>
  <c r="G95" i="29"/>
  <c r="N95" i="29"/>
  <c r="F95" i="29"/>
  <c r="M95" i="29"/>
  <c r="E95" i="29"/>
  <c r="I96" i="29"/>
  <c r="H96" i="29"/>
  <c r="G96" i="29"/>
  <c r="N96" i="29"/>
  <c r="F96" i="29"/>
  <c r="M96" i="29"/>
  <c r="E96" i="29"/>
  <c r="L96" i="29"/>
  <c r="D96" i="29"/>
  <c r="K96" i="29"/>
  <c r="J96" i="29"/>
  <c r="N97" i="29"/>
  <c r="F97" i="29"/>
  <c r="M97" i="29"/>
  <c r="E97" i="29"/>
  <c r="L97" i="29"/>
  <c r="D97" i="29"/>
  <c r="K97" i="29"/>
  <c r="J97" i="29"/>
  <c r="I97" i="29"/>
  <c r="H97" i="29"/>
  <c r="G97" i="29"/>
  <c r="M92" i="29"/>
  <c r="E92" i="29"/>
  <c r="L92" i="29"/>
  <c r="D92" i="29"/>
  <c r="K92" i="29"/>
  <c r="J92" i="29"/>
  <c r="I92" i="29"/>
  <c r="H92" i="29"/>
  <c r="G92" i="29"/>
  <c r="N92" i="29"/>
  <c r="F92" i="29"/>
  <c r="J93" i="29"/>
  <c r="I93" i="29"/>
  <c r="H93" i="29"/>
  <c r="G93" i="29"/>
  <c r="N93" i="29"/>
  <c r="F93" i="29"/>
  <c r="M93" i="29"/>
  <c r="E93" i="29"/>
  <c r="L93" i="29"/>
  <c r="D93" i="29"/>
  <c r="K93" i="29"/>
  <c r="G94" i="29"/>
  <c r="N94" i="29"/>
  <c r="F94" i="29"/>
  <c r="M94" i="29"/>
  <c r="E94" i="29"/>
  <c r="L94" i="29"/>
  <c r="D94" i="29"/>
  <c r="K94" i="29"/>
  <c r="J94" i="29"/>
  <c r="I94" i="29"/>
  <c r="H94" i="29"/>
  <c r="L59" i="33"/>
  <c r="G63" i="33"/>
  <c r="E71" i="33"/>
  <c r="M55" i="33"/>
  <c r="I66" i="33"/>
  <c r="G71" i="33"/>
  <c r="K71" i="33"/>
  <c r="K62" i="33"/>
  <c r="K88" i="31"/>
  <c r="H63" i="33"/>
  <c r="K67" i="33"/>
  <c r="I63" i="33"/>
  <c r="F88" i="31"/>
  <c r="L63" i="33"/>
  <c r="F58" i="33"/>
  <c r="I70" i="33"/>
  <c r="E63" i="33"/>
  <c r="E70" i="33"/>
  <c r="I86" i="31"/>
  <c r="E56" i="33"/>
  <c r="G70" i="33"/>
  <c r="L71" i="33"/>
  <c r="I64" i="33"/>
  <c r="K70" i="33"/>
  <c r="E72" i="33"/>
  <c r="G78" i="33"/>
  <c r="M70" i="33"/>
  <c r="F95" i="31"/>
  <c r="K54" i="33"/>
  <c r="K65" i="33"/>
  <c r="D69" i="33"/>
  <c r="G73" i="33"/>
  <c r="J75" i="33"/>
  <c r="N75" i="33"/>
  <c r="M75" i="33"/>
  <c r="I75" i="33"/>
  <c r="E75" i="33"/>
  <c r="D75" i="33"/>
  <c r="E93" i="31"/>
  <c r="N93" i="31"/>
  <c r="M93" i="31"/>
  <c r="F93" i="31"/>
  <c r="G77" i="33"/>
  <c r="I77" i="33"/>
  <c r="M89" i="31"/>
  <c r="E89" i="31"/>
  <c r="N89" i="31"/>
  <c r="G91" i="31"/>
  <c r="I91" i="31"/>
  <c r="F91" i="31"/>
  <c r="E91" i="31"/>
  <c r="C91" i="31"/>
  <c r="A91" i="31" s="1"/>
  <c r="H91" i="31"/>
  <c r="M58" i="33"/>
  <c r="N63" i="33"/>
  <c r="J72" i="33"/>
  <c r="I51" i="33"/>
  <c r="K59" i="33"/>
  <c r="D63" i="33"/>
  <c r="G64" i="33"/>
  <c r="D70" i="33"/>
  <c r="F71" i="33"/>
  <c r="E73" i="33"/>
  <c r="D78" i="33"/>
  <c r="H73" i="33"/>
  <c r="K78" i="33"/>
  <c r="D54" i="33"/>
  <c r="E58" i="33"/>
  <c r="D65" i="33"/>
  <c r="M74" i="33"/>
  <c r="N84" i="31"/>
  <c r="D84" i="31"/>
  <c r="K86" i="31"/>
  <c r="C86" i="31"/>
  <c r="A86" i="31" s="1"/>
  <c r="J86" i="31"/>
  <c r="G86" i="31"/>
  <c r="F86" i="31"/>
  <c r="D86" i="31"/>
  <c r="D81" i="31"/>
  <c r="F81" i="31"/>
  <c r="K83" i="31"/>
  <c r="H83" i="31"/>
  <c r="C83" i="31"/>
  <c r="A83" i="31" s="1"/>
  <c r="N83" i="31"/>
  <c r="J83" i="31"/>
  <c r="I83" i="31"/>
  <c r="D87" i="31"/>
  <c r="K87" i="31"/>
  <c r="J87" i="31"/>
  <c r="E87" i="31"/>
  <c r="E83" i="31"/>
  <c r="N87" i="31"/>
  <c r="G82" i="31"/>
  <c r="L96" i="31"/>
  <c r="L82" i="31"/>
  <c r="J91" i="31"/>
  <c r="M96" i="31"/>
  <c r="N60" i="33"/>
  <c r="M60" i="33"/>
  <c r="K60" i="33"/>
  <c r="I60" i="33"/>
  <c r="D95" i="31"/>
  <c r="E60" i="33"/>
  <c r="M49" i="33"/>
  <c r="E49" i="33"/>
  <c r="M95" i="31"/>
  <c r="M50" i="33"/>
  <c r="F50" i="33"/>
  <c r="M61" i="33"/>
  <c r="N95" i="31"/>
  <c r="G51" i="33"/>
  <c r="K51" i="33"/>
  <c r="H51" i="33"/>
  <c r="D51" i="33"/>
  <c r="G56" i="33"/>
  <c r="N58" i="33"/>
  <c r="L62" i="33"/>
  <c r="E67" i="33"/>
  <c r="I69" i="33"/>
  <c r="K73" i="33"/>
  <c r="F75" i="33"/>
  <c r="K56" i="33"/>
  <c r="M62" i="33"/>
  <c r="F67" i="33"/>
  <c r="M69" i="33"/>
  <c r="G75" i="33"/>
  <c r="G54" i="33"/>
  <c r="N56" i="33"/>
  <c r="M63" i="33"/>
  <c r="I67" i="33"/>
  <c r="H75" i="33"/>
  <c r="L67" i="33"/>
  <c r="L75" i="33"/>
  <c r="F80" i="31"/>
  <c r="L81" i="31"/>
  <c r="H85" i="31"/>
  <c r="H89" i="31"/>
  <c r="D93" i="31"/>
  <c r="G95" i="31"/>
  <c r="H95" i="31"/>
  <c r="L95" i="31"/>
  <c r="I95" i="31"/>
  <c r="C96" i="31"/>
  <c r="A96" i="31" s="1"/>
  <c r="G80" i="31"/>
  <c r="I85" i="31"/>
  <c r="J89" i="31"/>
  <c r="C95" i="31"/>
  <c r="A95" i="31" s="1"/>
  <c r="H80" i="31"/>
  <c r="L85" i="31"/>
  <c r="K80" i="31"/>
  <c r="G89" i="31"/>
  <c r="I89" i="31"/>
  <c r="D89" i="31"/>
  <c r="J94" i="31"/>
  <c r="L94" i="31"/>
  <c r="K94" i="31"/>
  <c r="N80" i="31"/>
  <c r="C80" i="31"/>
  <c r="A80" i="31" s="1"/>
  <c r="E80" i="31"/>
  <c r="D80" i="31"/>
  <c r="J81" i="31"/>
  <c r="G85" i="31"/>
  <c r="F89" i="31"/>
  <c r="J93" i="31"/>
  <c r="G93" i="31"/>
  <c r="I93" i="31"/>
  <c r="H93" i="31"/>
  <c r="I94" i="31"/>
  <c r="I96" i="31"/>
  <c r="G96" i="31"/>
  <c r="J96" i="31"/>
  <c r="H96" i="31"/>
  <c r="H88" i="31"/>
  <c r="D91" i="31"/>
  <c r="N91" i="31"/>
  <c r="L91" i="31"/>
  <c r="K53" i="33"/>
  <c r="F55" i="33"/>
  <c r="N48" i="33"/>
  <c r="K48" i="33"/>
  <c r="E48" i="33"/>
  <c r="I55" i="33"/>
  <c r="J59" i="33"/>
  <c r="M59" i="33"/>
  <c r="D59" i="33"/>
  <c r="N59" i="33"/>
  <c r="I59" i="33"/>
  <c r="G59" i="33"/>
  <c r="E59" i="33"/>
  <c r="I57" i="33"/>
  <c r="F59" i="33"/>
  <c r="J61" i="33"/>
  <c r="D61" i="33"/>
  <c r="I61" i="33"/>
  <c r="G61" i="33"/>
  <c r="G52" i="33"/>
  <c r="N52" i="33"/>
  <c r="I52" i="33"/>
  <c r="K52" i="33"/>
  <c r="J55" i="33"/>
  <c r="H55" i="33"/>
  <c r="N55" i="33"/>
  <c r="D55" i="33"/>
  <c r="K55" i="33"/>
  <c r="G55" i="33"/>
  <c r="E55" i="33"/>
  <c r="G53" i="33"/>
  <c r="M53" i="33"/>
  <c r="I68" i="33"/>
  <c r="K72" i="33"/>
  <c r="G72" i="33"/>
  <c r="H79" i="33"/>
  <c r="I81" i="33"/>
  <c r="E83" i="33"/>
  <c r="I79" i="33"/>
  <c r="J81" i="33"/>
  <c r="F83" i="33"/>
  <c r="J74" i="33"/>
  <c r="K79" i="33"/>
  <c r="I83" i="33"/>
  <c r="L77" i="33"/>
  <c r="E77" i="33"/>
  <c r="I82" i="33"/>
  <c r="G82" i="33"/>
  <c r="K83" i="33"/>
  <c r="J51" i="33"/>
  <c r="N51" i="33"/>
  <c r="E51" i="33"/>
  <c r="L51" i="33"/>
  <c r="J67" i="33"/>
  <c r="M67" i="33"/>
  <c r="D67" i="33"/>
  <c r="H67" i="33"/>
  <c r="N67" i="33"/>
  <c r="D73" i="33"/>
  <c r="I73" i="33"/>
  <c r="K74" i="33"/>
  <c r="D82" i="33"/>
  <c r="M83" i="33"/>
  <c r="J68" i="33"/>
  <c r="G68" i="33"/>
  <c r="J79" i="33"/>
  <c r="M79" i="33"/>
  <c r="D79" i="33"/>
  <c r="L79" i="33"/>
  <c r="G79" i="33"/>
  <c r="H81" i="33"/>
  <c r="G81" i="33"/>
  <c r="E81" i="33"/>
  <c r="L81" i="33"/>
  <c r="E68" i="33"/>
  <c r="E79" i="33"/>
  <c r="J83" i="33"/>
  <c r="H83" i="33"/>
  <c r="G83" i="33"/>
  <c r="L83" i="33"/>
  <c r="K84" i="33"/>
  <c r="G84" i="33"/>
  <c r="F51" i="33"/>
  <c r="H68" i="33"/>
  <c r="J71" i="33"/>
  <c r="M71" i="33"/>
  <c r="D71" i="33"/>
  <c r="H71" i="33"/>
  <c r="N71" i="33"/>
  <c r="K77" i="33"/>
  <c r="F79" i="33"/>
  <c r="D81" i="33"/>
  <c r="D83" i="33"/>
  <c r="F63" i="33"/>
  <c r="K75" i="33"/>
  <c r="J78" i="33"/>
  <c r="K63" i="33"/>
  <c r="M82" i="31"/>
  <c r="E82" i="31"/>
  <c r="I82" i="31"/>
  <c r="F82" i="31"/>
  <c r="D82" i="31"/>
  <c r="N82" i="31"/>
  <c r="C82" i="31"/>
  <c r="A82" i="31" s="1"/>
  <c r="J82" i="31"/>
  <c r="K84" i="31"/>
  <c r="I90" i="31"/>
  <c r="D92" i="31"/>
  <c r="L84" i="31"/>
  <c r="J90" i="31"/>
  <c r="L92" i="31"/>
  <c r="H82" i="31"/>
  <c r="K97" i="31"/>
  <c r="C97" i="31"/>
  <c r="A97" i="31" s="1"/>
  <c r="F97" i="31"/>
  <c r="J97" i="31"/>
  <c r="I97" i="31"/>
  <c r="N97" i="31"/>
  <c r="M97" i="31"/>
  <c r="L97" i="31"/>
  <c r="H97" i="31"/>
  <c r="E97" i="31"/>
  <c r="D97" i="31"/>
  <c r="I84" i="31"/>
  <c r="H84" i="31"/>
  <c r="J84" i="31"/>
  <c r="G84" i="31"/>
  <c r="F84" i="31"/>
  <c r="M84" i="31"/>
  <c r="C84" i="31"/>
  <c r="A84" i="31" s="1"/>
  <c r="E84" i="31"/>
  <c r="M90" i="31"/>
  <c r="E90" i="31"/>
  <c r="G90" i="31"/>
  <c r="H90" i="31"/>
  <c r="F90" i="31"/>
  <c r="D90" i="31"/>
  <c r="N90" i="31"/>
  <c r="C90" i="31"/>
  <c r="A90" i="31" s="1"/>
  <c r="K90" i="31"/>
  <c r="I92" i="31"/>
  <c r="G92" i="31"/>
  <c r="F92" i="31"/>
  <c r="K92" i="31"/>
  <c r="J92" i="31"/>
  <c r="H92" i="31"/>
  <c r="E92" i="31"/>
  <c r="N92" i="31"/>
  <c r="C92" i="31"/>
  <c r="A92" i="31" s="1"/>
  <c r="K81" i="31"/>
  <c r="C81" i="31"/>
  <c r="A81" i="31" s="1"/>
  <c r="N81" i="31"/>
  <c r="E81" i="31"/>
  <c r="M81" i="31"/>
  <c r="G87" i="31"/>
  <c r="L87" i="31"/>
  <c r="C87" i="31"/>
  <c r="A87" i="31" s="1"/>
  <c r="M87" i="31"/>
  <c r="I88" i="31"/>
  <c r="G88" i="31"/>
  <c r="L88" i="31"/>
  <c r="G81" i="31"/>
  <c r="K85" i="31"/>
  <c r="C85" i="31"/>
  <c r="A85" i="31" s="1"/>
  <c r="M85" i="31"/>
  <c r="D85" i="31"/>
  <c r="N85" i="31"/>
  <c r="F87" i="31"/>
  <c r="C88" i="31"/>
  <c r="A88" i="31" s="1"/>
  <c r="M88" i="31"/>
  <c r="M94" i="31"/>
  <c r="E94" i="31"/>
  <c r="G94" i="31"/>
  <c r="F94" i="31"/>
  <c r="N94" i="31"/>
  <c r="I80" i="31"/>
  <c r="J80" i="31"/>
  <c r="L80" i="31"/>
  <c r="H81" i="31"/>
  <c r="E85" i="31"/>
  <c r="H87" i="31"/>
  <c r="D88" i="31"/>
  <c r="N88" i="31"/>
  <c r="C94" i="31"/>
  <c r="A94" i="31" s="1"/>
  <c r="I81" i="31"/>
  <c r="G83" i="31"/>
  <c r="M83" i="31"/>
  <c r="D83" i="31"/>
  <c r="L83" i="31"/>
  <c r="F85" i="31"/>
  <c r="M86" i="31"/>
  <c r="E86" i="31"/>
  <c r="H86" i="31"/>
  <c r="L86" i="31"/>
  <c r="I87" i="31"/>
  <c r="E88" i="31"/>
  <c r="D94" i="31"/>
  <c r="K89" i="31"/>
  <c r="C89" i="31"/>
  <c r="A89" i="31" s="1"/>
  <c r="L89" i="31"/>
  <c r="K91" i="31"/>
  <c r="J95" i="31"/>
  <c r="E96" i="31"/>
  <c r="N96" i="31"/>
  <c r="K93" i="31"/>
  <c r="C93" i="31"/>
  <c r="A93" i="31" s="1"/>
  <c r="L93" i="31"/>
  <c r="K95" i="31"/>
  <c r="F96" i="31"/>
  <c r="K96" i="31"/>
  <c r="L80" i="33"/>
  <c r="D80" i="33"/>
  <c r="J80" i="33"/>
  <c r="G80" i="33"/>
  <c r="M80" i="33"/>
  <c r="N80" i="33"/>
  <c r="K80" i="33"/>
  <c r="I80" i="33"/>
  <c r="H80" i="33"/>
  <c r="F80" i="33"/>
  <c r="E80" i="33"/>
  <c r="G48" i="33"/>
  <c r="G49" i="33"/>
  <c r="I50" i="33"/>
  <c r="N53" i="33"/>
  <c r="F53" i="33"/>
  <c r="J53" i="33"/>
  <c r="H53" i="33"/>
  <c r="E53" i="33"/>
  <c r="H54" i="33"/>
  <c r="N54" i="33"/>
  <c r="E54" i="33"/>
  <c r="L54" i="33"/>
  <c r="J54" i="33"/>
  <c r="H58" i="33"/>
  <c r="L58" i="33"/>
  <c r="J58" i="33"/>
  <c r="I58" i="33"/>
  <c r="G58" i="33"/>
  <c r="N65" i="33"/>
  <c r="F65" i="33"/>
  <c r="E65" i="33"/>
  <c r="L65" i="33"/>
  <c r="J65" i="33"/>
  <c r="I65" i="33"/>
  <c r="H65" i="33"/>
  <c r="I48" i="33"/>
  <c r="I49" i="33"/>
  <c r="J50" i="33"/>
  <c r="L52" i="33"/>
  <c r="D52" i="33"/>
  <c r="F52" i="33"/>
  <c r="M52" i="33"/>
  <c r="J52" i="33"/>
  <c r="H62" i="33"/>
  <c r="J62" i="33"/>
  <c r="G62" i="33"/>
  <c r="F62" i="33"/>
  <c r="N62" i="33"/>
  <c r="E62" i="33"/>
  <c r="J48" i="33"/>
  <c r="K49" i="33"/>
  <c r="K50" i="33"/>
  <c r="E52" i="33"/>
  <c r="D53" i="33"/>
  <c r="F54" i="33"/>
  <c r="N57" i="33"/>
  <c r="F57" i="33"/>
  <c r="H57" i="33"/>
  <c r="E57" i="33"/>
  <c r="M57" i="33"/>
  <c r="D57" i="33"/>
  <c r="L57" i="33"/>
  <c r="H52" i="33"/>
  <c r="I53" i="33"/>
  <c r="I54" i="33"/>
  <c r="L56" i="33"/>
  <c r="D56" i="33"/>
  <c r="M56" i="33"/>
  <c r="J56" i="33"/>
  <c r="I56" i="33"/>
  <c r="H56" i="33"/>
  <c r="G57" i="33"/>
  <c r="K58" i="33"/>
  <c r="L60" i="33"/>
  <c r="D60" i="33"/>
  <c r="J60" i="33"/>
  <c r="H60" i="33"/>
  <c r="G60" i="33"/>
  <c r="F60" i="33"/>
  <c r="I62" i="33"/>
  <c r="L64" i="33"/>
  <c r="D64" i="33"/>
  <c r="J64" i="33"/>
  <c r="H64" i="33"/>
  <c r="F64" i="33"/>
  <c r="N64" i="33"/>
  <c r="E64" i="33"/>
  <c r="M64" i="33"/>
  <c r="M65" i="33"/>
  <c r="L76" i="33"/>
  <c r="D76" i="33"/>
  <c r="I76" i="33"/>
  <c r="F76" i="33"/>
  <c r="M76" i="33"/>
  <c r="K76" i="33"/>
  <c r="J76" i="33"/>
  <c r="H76" i="33"/>
  <c r="G76" i="33"/>
  <c r="E76" i="33"/>
  <c r="N49" i="33"/>
  <c r="F49" i="33"/>
  <c r="L49" i="33"/>
  <c r="J49" i="33"/>
  <c r="H49" i="33"/>
  <c r="H50" i="33"/>
  <c r="G50" i="33"/>
  <c r="N50" i="33"/>
  <c r="E50" i="33"/>
  <c r="L50" i="33"/>
  <c r="H66" i="33"/>
  <c r="J66" i="33"/>
  <c r="G66" i="33"/>
  <c r="N66" i="33"/>
  <c r="E66" i="33"/>
  <c r="M66" i="33"/>
  <c r="D66" i="33"/>
  <c r="L66" i="33"/>
  <c r="L48" i="33"/>
  <c r="D48" i="33"/>
  <c r="H48" i="33"/>
  <c r="F48" i="33"/>
  <c r="M48" i="33"/>
  <c r="D49" i="33"/>
  <c r="D50" i="33"/>
  <c r="J57" i="33"/>
  <c r="F66" i="33"/>
  <c r="E69" i="33"/>
  <c r="H70" i="33"/>
  <c r="J70" i="33"/>
  <c r="L70" i="33"/>
  <c r="D74" i="33"/>
  <c r="N74" i="33"/>
  <c r="N77" i="33"/>
  <c r="F77" i="33"/>
  <c r="M77" i="33"/>
  <c r="D77" i="33"/>
  <c r="J77" i="33"/>
  <c r="H82" i="33"/>
  <c r="J82" i="33"/>
  <c r="F82" i="33"/>
  <c r="N82" i="33"/>
  <c r="E82" i="33"/>
  <c r="L82" i="33"/>
  <c r="N61" i="33"/>
  <c r="F61" i="33"/>
  <c r="K61" i="33"/>
  <c r="L68" i="33"/>
  <c r="D68" i="33"/>
  <c r="K68" i="33"/>
  <c r="G69" i="33"/>
  <c r="L72" i="33"/>
  <c r="D72" i="33"/>
  <c r="H72" i="33"/>
  <c r="M72" i="33"/>
  <c r="E74" i="33"/>
  <c r="H78" i="33"/>
  <c r="I78" i="33"/>
  <c r="N78" i="33"/>
  <c r="E78" i="33"/>
  <c r="M78" i="33"/>
  <c r="L61" i="33"/>
  <c r="M68" i="33"/>
  <c r="H69" i="33"/>
  <c r="N72" i="33"/>
  <c r="F74" i="33"/>
  <c r="L84" i="33"/>
  <c r="D84" i="33"/>
  <c r="H84" i="33"/>
  <c r="F84" i="33"/>
  <c r="N84" i="33"/>
  <c r="E84" i="33"/>
  <c r="M84" i="33"/>
  <c r="J84" i="33"/>
  <c r="E61" i="33"/>
  <c r="F68" i="33"/>
  <c r="F70" i="33"/>
  <c r="F72" i="33"/>
  <c r="N73" i="33"/>
  <c r="F73" i="33"/>
  <c r="L73" i="33"/>
  <c r="M73" i="33"/>
  <c r="H77" i="33"/>
  <c r="F78" i="33"/>
  <c r="K82" i="33"/>
  <c r="I84" i="33"/>
  <c r="N69" i="33"/>
  <c r="F69" i="33"/>
  <c r="K69" i="33"/>
  <c r="L69" i="33"/>
  <c r="H74" i="33"/>
  <c r="G74" i="33"/>
  <c r="L74" i="33"/>
  <c r="N81" i="33"/>
  <c r="F81" i="33"/>
  <c r="K81" i="33"/>
  <c r="B1" i="17" l="1"/>
  <c r="C84" i="33" l="1"/>
  <c r="A84" i="33" s="1"/>
  <c r="C60" i="33"/>
  <c r="A60" i="33" s="1"/>
  <c r="C65" i="33"/>
  <c r="A65" i="33" s="1"/>
  <c r="C50" i="33"/>
  <c r="A50" i="33" s="1"/>
  <c r="C75" i="33"/>
  <c r="A75" i="33" s="1"/>
  <c r="C49" i="33"/>
  <c r="A49" i="33" s="1"/>
  <c r="C71" i="33"/>
  <c r="A71" i="33" s="1"/>
  <c r="C80" i="33"/>
  <c r="A80" i="33" s="1"/>
  <c r="C48" i="33"/>
  <c r="A48" i="33" s="1"/>
  <c r="C70" i="33"/>
  <c r="A70" i="33" s="1"/>
  <c r="C79" i="33"/>
  <c r="A79" i="33" s="1"/>
  <c r="C55" i="33"/>
  <c r="A55" i="33" s="1"/>
  <c r="C53" i="33"/>
  <c r="A53" i="33" s="1"/>
  <c r="C78" i="33"/>
  <c r="A78" i="33" s="1"/>
  <c r="C76" i="33"/>
  <c r="A76" i="33" s="1"/>
  <c r="C52" i="33"/>
  <c r="A52" i="33" s="1"/>
  <c r="C61" i="33"/>
  <c r="A61" i="33" s="1"/>
  <c r="C83" i="33"/>
  <c r="A83" i="33" s="1"/>
  <c r="C82" i="33"/>
  <c r="A82" i="33" s="1"/>
  <c r="C69" i="33"/>
  <c r="A69" i="33" s="1"/>
  <c r="C56" i="33"/>
  <c r="A56" i="33" s="1"/>
  <c r="C57" i="33"/>
  <c r="A57" i="33" s="1"/>
  <c r="C64" i="33"/>
  <c r="A64" i="33" s="1"/>
  <c r="C72" i="33"/>
  <c r="A72" i="33" s="1"/>
  <c r="C59" i="33"/>
  <c r="A59" i="33" s="1"/>
  <c r="C63" i="33"/>
  <c r="A63" i="33" s="1"/>
  <c r="C67" i="33"/>
  <c r="A67" i="33" s="1"/>
  <c r="C51" i="33"/>
  <c r="A51" i="33" s="1"/>
  <c r="C81" i="33"/>
  <c r="A81" i="33" s="1"/>
  <c r="C66" i="33"/>
  <c r="A66" i="33" s="1"/>
  <c r="C62" i="33"/>
  <c r="A62" i="33" s="1"/>
  <c r="C77" i="33"/>
  <c r="A77" i="33" s="1"/>
  <c r="C74" i="33"/>
  <c r="A74" i="33" s="1"/>
  <c r="C58" i="33"/>
  <c r="A58" i="33" s="1"/>
  <c r="C73" i="33"/>
  <c r="A73" i="33" s="1"/>
  <c r="C54" i="33"/>
  <c r="A54" i="33" s="1"/>
  <c r="C68" i="33"/>
  <c r="A68" i="33" s="1"/>
  <c r="M145" i="27" l="1"/>
  <c r="G143" i="27"/>
  <c r="M140" i="27"/>
  <c r="H138" i="27"/>
  <c r="J137" i="27"/>
  <c r="J144" i="27"/>
  <c r="D142" i="27"/>
  <c r="K139" i="27"/>
  <c r="E137" i="27"/>
  <c r="F138" i="27"/>
  <c r="E145" i="27"/>
  <c r="K142" i="27"/>
  <c r="E140" i="27"/>
  <c r="L137" i="27"/>
  <c r="F144" i="27"/>
  <c r="L145" i="27"/>
  <c r="N143" i="27"/>
  <c r="H141" i="27"/>
  <c r="C139" i="27"/>
  <c r="A139" i="27" s="1"/>
  <c r="I144" i="27"/>
  <c r="C142" i="27"/>
  <c r="A142" i="27" s="1"/>
  <c r="I139" i="27"/>
  <c r="D137" i="27"/>
  <c r="J139" i="27"/>
  <c r="D145" i="27"/>
  <c r="F143" i="27"/>
  <c r="L140" i="27"/>
  <c r="G138" i="27"/>
  <c r="M143" i="27"/>
  <c r="G141" i="27"/>
  <c r="M138" i="27"/>
  <c r="H144" i="27"/>
  <c r="J142" i="27"/>
  <c r="D140" i="27"/>
  <c r="K137" i="27"/>
  <c r="J141" i="27"/>
  <c r="K145" i="27"/>
  <c r="E143" i="27"/>
  <c r="K140" i="27"/>
  <c r="E138" i="27"/>
  <c r="L143" i="27"/>
  <c r="N141" i="27"/>
  <c r="H139" i="27"/>
  <c r="C137" i="27"/>
  <c r="A137" i="27" s="1"/>
  <c r="C145" i="27"/>
  <c r="A145" i="27" s="1"/>
  <c r="I142" i="27"/>
  <c r="C140" i="27"/>
  <c r="A140" i="27" s="1"/>
  <c r="I137" i="27"/>
  <c r="N144" i="27"/>
  <c r="I145" i="27"/>
  <c r="D143" i="27"/>
  <c r="F141" i="27"/>
  <c r="L138" i="27"/>
  <c r="G144" i="27"/>
  <c r="M141" i="27"/>
  <c r="G139" i="27"/>
  <c r="F140" i="27"/>
  <c r="M144" i="27"/>
  <c r="H142" i="27"/>
  <c r="J140" i="27"/>
  <c r="D138" i="27"/>
  <c r="K143" i="27"/>
  <c r="E141" i="27"/>
  <c r="K138" i="27"/>
  <c r="E144" i="27"/>
  <c r="L141" i="27"/>
  <c r="N139" i="27"/>
  <c r="H137" i="27"/>
  <c r="F142" i="27"/>
  <c r="H145" i="27"/>
  <c r="C143" i="27"/>
  <c r="A143" i="27" s="1"/>
  <c r="I140" i="27"/>
  <c r="C138" i="27"/>
  <c r="A138" i="27" s="1"/>
  <c r="I143" i="27"/>
  <c r="D141" i="27"/>
  <c r="F139" i="27"/>
  <c r="L144" i="27"/>
  <c r="G142" i="27"/>
  <c r="M139" i="27"/>
  <c r="G137" i="27"/>
  <c r="J143" i="27"/>
  <c r="G145" i="27"/>
  <c r="M142" i="27"/>
  <c r="H140" i="27"/>
  <c r="J138" i="27"/>
  <c r="D144" i="27"/>
  <c r="K141" i="27"/>
  <c r="E139" i="27"/>
  <c r="N138" i="27"/>
  <c r="K144" i="27"/>
  <c r="E142" i="27"/>
  <c r="L139" i="27"/>
  <c r="N137" i="27"/>
  <c r="J145" i="27"/>
  <c r="N145" i="27"/>
  <c r="H143" i="27"/>
  <c r="C141" i="27"/>
  <c r="A141" i="27" s="1"/>
  <c r="I138" i="27"/>
  <c r="C144" i="27"/>
  <c r="A144" i="27" s="1"/>
  <c r="I141" i="27"/>
  <c r="D139" i="27"/>
  <c r="F137" i="27"/>
  <c r="N140" i="27"/>
  <c r="F145" i="27"/>
  <c r="L142" i="27"/>
  <c r="G140" i="27"/>
  <c r="M137" i="27"/>
  <c r="N142" i="27"/>
  <c r="K76" i="31"/>
  <c r="H77" i="31"/>
  <c r="C72" i="31"/>
  <c r="A72" i="31" s="1"/>
  <c r="E71" i="31"/>
  <c r="G79" i="31"/>
  <c r="J74" i="31"/>
  <c r="C70" i="31"/>
  <c r="A70" i="31" s="1"/>
  <c r="L74" i="31"/>
  <c r="J73" i="31"/>
  <c r="F70" i="31"/>
  <c r="D78" i="31"/>
  <c r="D70" i="31"/>
  <c r="H75" i="31"/>
  <c r="J72" i="31"/>
  <c r="L75" i="31"/>
  <c r="G78" i="31"/>
  <c r="H76" i="31"/>
  <c r="J75" i="31"/>
  <c r="D77" i="31"/>
  <c r="F76" i="31"/>
  <c r="K78" i="31"/>
  <c r="E77" i="31"/>
  <c r="C71" i="31"/>
  <c r="A71" i="31" s="1"/>
  <c r="E75" i="31"/>
  <c r="H78" i="31"/>
  <c r="K75" i="31"/>
  <c r="K71" i="31"/>
  <c r="M72" i="31"/>
  <c r="C79" i="31"/>
  <c r="A79" i="31" s="1"/>
  <c r="M74" i="31"/>
  <c r="J79" i="31"/>
  <c r="M77" i="31"/>
  <c r="K72" i="31"/>
  <c r="H72" i="31"/>
  <c r="I79" i="31"/>
  <c r="C73" i="31"/>
  <c r="A73" i="31" s="1"/>
  <c r="F77" i="31"/>
  <c r="N72" i="31"/>
  <c r="C75" i="31"/>
  <c r="A75" i="31" s="1"/>
  <c r="L72" i="31"/>
  <c r="F71" i="31"/>
  <c r="E76" i="31"/>
  <c r="J70" i="31"/>
  <c r="N73" i="31"/>
  <c r="K79" i="31"/>
  <c r="F79" i="31"/>
  <c r="D74" i="31"/>
  <c r="H70" i="31"/>
  <c r="G77" i="31"/>
  <c r="J71" i="31"/>
  <c r="N78" i="31"/>
  <c r="H74" i="31"/>
  <c r="E73" i="31"/>
  <c r="N74" i="31"/>
  <c r="I71" i="31"/>
  <c r="N79" i="31"/>
  <c r="E78" i="31"/>
  <c r="L78" i="31"/>
  <c r="G74" i="31"/>
  <c r="L73" i="31"/>
  <c r="C77" i="31"/>
  <c r="A77" i="31" s="1"/>
  <c r="L77" i="31"/>
  <c r="N76" i="31"/>
  <c r="I78" i="31"/>
  <c r="G70" i="31"/>
  <c r="E79" i="31"/>
  <c r="M76" i="31"/>
  <c r="J76" i="31"/>
  <c r="G76" i="31"/>
  <c r="C74" i="31"/>
  <c r="A74" i="31" s="1"/>
  <c r="F73" i="31"/>
  <c r="N77" i="31"/>
  <c r="D72" i="31"/>
  <c r="I77" i="31"/>
  <c r="D73" i="31"/>
  <c r="H79" i="31"/>
  <c r="D75" i="31"/>
  <c r="E70" i="31"/>
  <c r="G71" i="31"/>
  <c r="L79" i="31"/>
  <c r="N70" i="31"/>
  <c r="E74" i="31"/>
  <c r="J77" i="31"/>
  <c r="J78" i="31"/>
  <c r="F72" i="31"/>
  <c r="H73" i="31"/>
  <c r="I72" i="31"/>
  <c r="N75" i="31"/>
  <c r="L71" i="31"/>
  <c r="F75" i="31"/>
  <c r="E72" i="31"/>
  <c r="M71" i="31"/>
  <c r="L76" i="31"/>
  <c r="G72" i="31"/>
  <c r="F78" i="31"/>
  <c r="G75" i="31"/>
  <c r="K74" i="31"/>
  <c r="G73" i="31"/>
  <c r="I70" i="31"/>
  <c r="I73" i="31"/>
  <c r="D79" i="31"/>
  <c r="F74" i="31"/>
  <c r="M78" i="31"/>
  <c r="K77" i="31"/>
  <c r="N71" i="31"/>
  <c r="M75" i="31"/>
  <c r="C78" i="31"/>
  <c r="A78" i="31" s="1"/>
  <c r="M70" i="31"/>
  <c r="I75" i="31"/>
  <c r="C76" i="31"/>
  <c r="A76" i="31" s="1"/>
  <c r="I74" i="31"/>
  <c r="K73" i="31"/>
  <c r="M73" i="31"/>
  <c r="L70" i="31"/>
  <c r="M79" i="31"/>
  <c r="D76" i="31"/>
  <c r="I76" i="31"/>
  <c r="K70" i="31"/>
  <c r="D71" i="31"/>
  <c r="H71" i="31"/>
  <c r="C96" i="29" l="1"/>
  <c r="A96" i="29" s="1"/>
  <c r="C92" i="29"/>
  <c r="A92" i="29" s="1"/>
  <c r="C94" i="29"/>
  <c r="A94" i="29" s="1"/>
  <c r="C95" i="29"/>
  <c r="A95" i="29" s="1"/>
  <c r="C97" i="29"/>
  <c r="A97" i="29" s="1"/>
  <c r="C93" i="29"/>
  <c r="A93" i="29" s="1"/>
</calcChain>
</file>

<file path=xl/sharedStrings.xml><?xml version="1.0" encoding="utf-8"?>
<sst xmlns="http://schemas.openxmlformats.org/spreadsheetml/2006/main" count="2376" uniqueCount="776">
  <si>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</si>
  <si>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</si>
  <si>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</si>
  <si>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</si>
  <si>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</si>
  <si>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</si>
  <si>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</si>
  <si>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</si>
  <si>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</si>
  <si>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</si>
  <si>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</si>
  <si>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</si>
  <si>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</si>
  <si>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</si>
  <si>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</si>
  <si>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</si>
  <si>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</si>
  <si>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</si>
  <si>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</si>
  <si>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</si>
  <si>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</si>
  <si>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</si>
  <si>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</si>
  <si>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</si>
  <si>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</si>
  <si>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</si>
  <si>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</si>
  <si>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</si>
  <si>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</si>
  <si>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</si>
  <si>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</si>
  <si>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</si>
  <si>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</si>
  <si>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</si>
  <si>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</si>
  <si>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</si>
  <si>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</si>
  <si>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</si>
  <si>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</si>
  <si>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</si>
  <si>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</si>
  <si>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</si>
  <si>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</si>
  <si>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</si>
  <si>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</si>
  <si>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</si>
  <si>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</si>
  <si>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</si>
  <si>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</si>
  <si>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</si>
  <si>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</si>
  <si>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</si>
  <si>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</si>
  <si>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</si>
  <si>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</si>
  <si>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</si>
  <si>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</si>
  <si>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</si>
  <si>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</si>
  <si>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</si>
  <si>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</si>
  <si>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</si>
  <si>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</si>
  <si>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</si>
  <si>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</si>
  <si>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</si>
  <si>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</si>
  <si>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</si>
  <si>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</si>
  <si>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</si>
  <si>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</si>
  <si>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</si>
  <si>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</si>
  <si>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</si>
  <si>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</si>
  <si>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</si>
  <si>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</si>
  <si>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</si>
  <si>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*Série COM ajuste sazonal</t>
  </si>
  <si>
    <t>Fonte: IBGE</t>
  </si>
  <si>
    <t>Volume de Vendas - Séries com ajuste sazonal (Base: 2014=100)</t>
  </si>
  <si>
    <t>Receita de Vendas - Séries com ajuste sazonal (Base: 2014=100)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</si>
  <si>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</si>
  <si>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</si>
  <si>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</si>
  <si>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</si>
  <si>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</si>
  <si>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</si>
  <si>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</si>
  <si>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</si>
  <si>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</si>
  <si>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</si>
  <si>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</si>
  <si>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</si>
  <si>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</si>
  <si>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</si>
  <si>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</si>
  <si>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</si>
  <si>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</si>
  <si>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</si>
  <si>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</si>
  <si>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</si>
  <si>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</si>
  <si>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</si>
  <si>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</si>
  <si>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</si>
  <si>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Fonte: IBGE, Diretoria de Pesquisas, Coordenação de Estatísticas Conjunturais em Empresas</t>
  </si>
  <si>
    <t>Novembro / Outubro*</t>
  </si>
  <si>
    <t>Média móvel trimestral*</t>
  </si>
  <si>
    <t>Novembro 2022 / Novembro 2021</t>
  </si>
  <si>
    <t>Acumulado 2022</t>
  </si>
  <si>
    <t>Acumulado 12 meses</t>
  </si>
  <si>
    <t>Tabela 1 - BRASIL - INDICADORES DO VOLUME DE VENDAS DO COMÉRCIO VAREJISTA E COMÉRCIO VAREJISTA AMPLIADO, SEGUNDO GRUPOS DE ATIVIDADES:
 Novembro 2022</t>
  </si>
  <si>
    <t>SET</t>
  </si>
  <si>
    <t>OUT</t>
  </si>
  <si>
    <t>NOV</t>
  </si>
  <si>
    <t>NO ANO</t>
  </si>
  <si>
    <t>12 MESES</t>
  </si>
  <si>
    <t>Tabela 2 - BRASIL - INDICADORES DA RECEITA NOMINAL DE VENDAS DO COMÉRCIO VAREJISTA E COMÉRCIO VAREJISTA AMPLIADO, SEGUNDO GRUPOS DE ATIVIDADES:
Novembro 2022</t>
  </si>
  <si>
    <t>Tabela 1 - BRASIL INDICADORES DO VOLUME DE VENDAS NO COMÉRCIO VAREJISTA E COMÉRCIO VAREJISTA AMPLIADO COMPOSIÇÃO DA TAXA MENSAL DO COMÉRCIO VAREJISTA, POR ATIVIDADES</t>
  </si>
  <si>
    <t>Novembro 2022</t>
  </si>
  <si>
    <t>REVISÃO DO VOLUME DE VENDAS - Indicador mês/ mês imediatamente anterior com ajuste sazonal: PMC Novembro 2022</t>
  </si>
  <si>
    <t>REVISÃO DA RECEITA DE VENDAS -  Indicador mês/ mês imediatamente anterior com ajuste sazonal: PMC Novembro 2022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</si>
  <si>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</si>
  <si>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</si>
  <si>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</si>
  <si>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</si>
  <si>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</si>
  <si>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</si>
  <si>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</si>
  <si>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</si>
  <si>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</si>
  <si>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</si>
  <si>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</si>
  <si>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</si>
  <si>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</si>
  <si>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</si>
  <si>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</si>
  <si>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</si>
  <si>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</si>
  <si>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</si>
  <si>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</si>
  <si>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</si>
  <si>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</si>
  <si>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</si>
  <si>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</si>
  <si>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</si>
  <si>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</si>
  <si>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</si>
  <si>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</si>
  <si>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</si>
  <si>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</si>
  <si>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</si>
  <si>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</si>
  <si>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</si>
  <si>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</si>
  <si>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</si>
  <si>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</si>
  <si>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</si>
  <si>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</si>
  <si>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</si>
  <si>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</si>
  <si>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</si>
  <si>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</si>
  <si>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</si>
  <si>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</si>
  <si>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</si>
  <si>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</si>
  <si>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</si>
  <si>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</si>
  <si>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</si>
  <si>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</si>
  <si>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</si>
  <si>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</si>
  <si>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</si>
  <si>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</si>
  <si>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</si>
  <si>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</si>
  <si>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</si>
  <si>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</si>
  <si>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</si>
  <si>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</si>
  <si>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</si>
  <si>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</si>
  <si>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</si>
  <si>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</si>
  <si>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</si>
  <si>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</si>
  <si>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</si>
  <si>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</si>
  <si>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</si>
  <si>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</si>
  <si>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</si>
  <si>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</si>
  <si>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</si>
  <si>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</si>
  <si>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</si>
  <si>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</si>
  <si>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</si>
  <si>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</si>
  <si>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</si>
  <si>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</si>
  <si>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</si>
  <si>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</si>
  <si>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</si>
  <si>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</si>
  <si>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</si>
  <si>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</si>
  <si>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</si>
  <si>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</si>
  <si>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</si>
  <si>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</si>
  <si>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</si>
  <si>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</si>
  <si>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</si>
  <si>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</si>
  <si>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</si>
  <si>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</si>
  <si>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</si>
  <si>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</si>
  <si>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</si>
  <si>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</si>
  <si>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</si>
  <si>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</si>
  <si>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</si>
  <si>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</si>
  <si>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</si>
  <si>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</si>
  <si>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</si>
  <si>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</si>
  <si>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</si>
  <si>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</si>
  <si>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</si>
  <si>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</si>
  <si>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</si>
  <si>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</si>
  <si>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</si>
  <si>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</si>
  <si>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</si>
  <si>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</si>
  <si>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</si>
  <si>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</si>
  <si>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</si>
  <si>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</si>
  <si>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</si>
  <si>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</si>
  <si>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</si>
  <si>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</si>
  <si>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</si>
  <si>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</si>
  <si>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</si>
  <si>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</si>
  <si>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</si>
  <si>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</si>
  <si>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</si>
  <si>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</si>
  <si>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</si>
  <si>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</si>
  <si>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</si>
  <si>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</si>
  <si>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</si>
  <si>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</si>
  <si>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</si>
  <si>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</si>
  <si>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</si>
  <si>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</si>
  <si>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</si>
  <si>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</si>
  <si>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</si>
  <si>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</si>
  <si>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</si>
  <si>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</si>
  <si>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</si>
  <si>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</si>
  <si>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</si>
  <si>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</si>
  <si>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</si>
  <si>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</si>
  <si>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</si>
  <si>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</si>
  <si>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</si>
  <si>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</si>
  <si>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</si>
  <si>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</si>
  <si>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</si>
  <si>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</si>
  <si>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</si>
  <si>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</si>
  <si>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</si>
  <si>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</si>
  <si>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</si>
  <si>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</si>
  <si>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</si>
  <si>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</si>
  <si>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</si>
  <si>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</si>
  <si>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</si>
  <si>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</si>
  <si>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</si>
  <si>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</si>
  <si>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</si>
  <si>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</si>
  <si>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</si>
  <si>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</si>
  <si>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</si>
  <si>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</si>
  <si>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</si>
  <si>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</si>
  <si>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</si>
  <si>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</si>
  <si>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</si>
  <si>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</si>
  <si>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</si>
  <si>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</si>
  <si>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</si>
  <si>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</si>
  <si>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</si>
  <si>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</si>
  <si>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</si>
  <si>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</si>
  <si>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</si>
  <si>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</si>
  <si>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</si>
  <si>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</si>
  <si>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</si>
  <si>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</si>
  <si>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</si>
  <si>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</si>
  <si>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</si>
  <si>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</si>
  <si>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</si>
  <si>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</si>
  <si>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</si>
  <si>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</si>
  <si>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</si>
  <si>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</si>
  <si>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</si>
  <si>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</si>
  <si>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</si>
  <si>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</si>
  <si>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</si>
  <si>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</si>
  <si>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</si>
  <si>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</si>
  <si>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</si>
  <si>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</si>
  <si>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</si>
  <si>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</si>
  <si>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</si>
  <si>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</si>
  <si>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</si>
  <si>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</si>
  <si>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</si>
  <si>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</si>
  <si>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</si>
  <si>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</si>
  <si>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</si>
  <si>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</si>
  <si>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</si>
  <si>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</si>
  <si>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</si>
  <si>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</si>
  <si>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</si>
  <si>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</si>
  <si>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</si>
  <si>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</si>
  <si>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</si>
  <si>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</si>
  <si>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</si>
  <si>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</si>
  <si>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</si>
  <si>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</si>
  <si>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</si>
  <si>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6º Bim 2021</t>
  </si>
  <si>
    <t>2021 6º Bim</t>
  </si>
  <si>
    <t>1º Bim 2022</t>
  </si>
  <si>
    <t>2022 1º Bim</t>
  </si>
  <si>
    <t>2º Bim 2022</t>
  </si>
  <si>
    <t>2022 2º Bim</t>
  </si>
  <si>
    <t>3º Bim 2022</t>
  </si>
  <si>
    <t>2022 3º Bim</t>
  </si>
  <si>
    <t>4º Bim 2022</t>
  </si>
  <si>
    <t>2022 4º Bim</t>
  </si>
  <si>
    <t>5º Bim 2022</t>
  </si>
  <si>
    <t>2022 5º Bim</t>
  </si>
  <si>
    <t>2022 6º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</si>
  <si>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</si>
  <si>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</si>
  <si>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</si>
  <si>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</si>
  <si>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</si>
  <si>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</si>
  <si>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</si>
  <si>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</si>
  <si>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</si>
  <si>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</si>
  <si>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</si>
  <si>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</si>
  <si>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</si>
  <si>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</si>
  <si>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</si>
  <si>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</si>
  <si>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</si>
  <si>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</si>
  <si>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</si>
  <si>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</si>
  <si>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</si>
  <si>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</si>
  <si>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</si>
  <si>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</si>
  <si>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</si>
  <si>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</si>
  <si>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</si>
  <si>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</si>
  <si>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</si>
  <si>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</si>
  <si>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</si>
  <si>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</si>
  <si>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</si>
  <si>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</si>
  <si>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</si>
  <si>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</si>
  <si>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</si>
  <si>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</si>
  <si>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</si>
  <si>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</si>
  <si>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</si>
  <si>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</si>
  <si>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</si>
  <si>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</si>
  <si>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</si>
  <si>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</si>
  <si>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</si>
  <si>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</si>
  <si>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</si>
  <si>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</si>
  <si>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</si>
  <si>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</si>
  <si>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</si>
  <si>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</si>
  <si>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</si>
  <si>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</si>
  <si>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</si>
  <si>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</si>
  <si>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</si>
  <si>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</si>
  <si>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</si>
  <si>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</si>
  <si>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</si>
  <si>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</si>
  <si>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</si>
  <si>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</si>
  <si>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</si>
  <si>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</si>
  <si>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</si>
  <si>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</si>
  <si>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</si>
  <si>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</si>
  <si>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</si>
  <si>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</si>
  <si>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</si>
  <si>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</si>
  <si>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</si>
  <si>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</si>
  <si>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</si>
  <si>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</si>
  <si>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</si>
  <si>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</si>
  <si>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</si>
  <si>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</si>
  <si>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</si>
  <si>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</si>
  <si>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</si>
  <si>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</si>
  <si>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</si>
  <si>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</si>
  <si>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</si>
  <si>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</si>
  <si>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</si>
  <si>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</si>
  <si>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</si>
  <si>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</si>
  <si>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</si>
  <si>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</si>
  <si>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</si>
  <si>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</si>
  <si>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</si>
  <si>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</si>
  <si>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</si>
  <si>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</si>
  <si>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</si>
  <si>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</si>
  <si>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</si>
  <si>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</si>
  <si>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</si>
  <si>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</si>
  <si>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</si>
  <si>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</si>
  <si>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</si>
  <si>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</si>
  <si>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</si>
  <si>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</si>
  <si>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</si>
  <si>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</si>
  <si>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</si>
  <si>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</si>
  <si>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</si>
  <si>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</si>
  <si>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</si>
  <si>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</si>
  <si>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</si>
  <si>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</si>
  <si>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</si>
  <si>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</si>
  <si>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</si>
  <si>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</si>
  <si>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</si>
  <si>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</si>
  <si>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</si>
  <si>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</si>
  <si>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</si>
  <si>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</si>
  <si>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</si>
  <si>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</si>
  <si>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</si>
  <si>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</si>
  <si>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</si>
  <si>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</si>
  <si>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</si>
  <si>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</si>
  <si>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</si>
  <si>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</si>
  <si>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</si>
  <si>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</si>
  <si>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</si>
  <si>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</si>
  <si>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</si>
  <si>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</si>
  <si>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</si>
  <si>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</si>
  <si>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</si>
  <si>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</si>
  <si>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</si>
  <si>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</si>
  <si>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</si>
  <si>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</si>
  <si>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</si>
  <si>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</si>
  <si>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</si>
  <si>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</si>
  <si>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</si>
  <si>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</si>
  <si>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4º Tri 2021</t>
  </si>
  <si>
    <t>2021 4º Tri</t>
  </si>
  <si>
    <t>1º Tri 2022</t>
  </si>
  <si>
    <t>2022 1º Tri</t>
  </si>
  <si>
    <t>2º Tri 2022</t>
  </si>
  <si>
    <t>2022 2º Tri</t>
  </si>
  <si>
    <t>3º Tri 2022</t>
  </si>
  <si>
    <t>2022 3º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</si>
  <si>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</si>
  <si>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</si>
  <si>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</si>
  <si>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</si>
  <si>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</si>
  <si>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</si>
  <si>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</si>
  <si>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</si>
  <si>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</si>
  <si>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</si>
  <si>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</si>
  <si>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</si>
  <si>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</si>
  <si>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</si>
  <si>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</si>
  <si>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</si>
  <si>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</si>
  <si>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</si>
  <si>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</si>
  <si>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</si>
  <si>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</si>
  <si>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</si>
  <si>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</si>
  <si>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</si>
  <si>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</si>
  <si>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</si>
  <si>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</si>
  <si>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</si>
  <si>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</si>
  <si>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</si>
  <si>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</si>
  <si>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</si>
  <si>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</si>
  <si>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</si>
  <si>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</si>
  <si>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</si>
  <si>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</si>
  <si>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</si>
  <si>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</si>
  <si>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</si>
  <si>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</si>
  <si>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</si>
  <si>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</si>
  <si>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</si>
  <si>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</si>
  <si>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</si>
  <si>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</si>
  <si>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</si>
  <si>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</si>
  <si>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</si>
  <si>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</si>
  <si>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</si>
  <si>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</si>
  <si>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</si>
  <si>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</si>
  <si>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</si>
  <si>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</si>
  <si>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</si>
  <si>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</si>
  <si>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</si>
  <si>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</si>
  <si>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</si>
  <si>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</si>
  <si>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</si>
  <si>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</si>
  <si>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</si>
  <si>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</si>
  <si>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</si>
  <si>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</si>
  <si>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</si>
  <si>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</si>
  <si>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</si>
  <si>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</si>
  <si>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</si>
  <si>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</si>
  <si>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</si>
  <si>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</si>
  <si>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</si>
  <si>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</si>
  <si>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</si>
  <si>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</si>
  <si>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</si>
  <si>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</si>
  <si>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</si>
  <si>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</si>
  <si>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</si>
  <si>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</si>
  <si>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</si>
  <si>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</si>
  <si>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</si>
  <si>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</si>
  <si>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</si>
  <si>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</si>
  <si>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</si>
  <si>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</si>
  <si>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</si>
  <si>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</si>
  <si>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</si>
  <si>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</si>
  <si>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</si>
  <si>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</si>
  <si>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</si>
  <si>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</si>
  <si>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</si>
  <si>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</si>
  <si>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</si>
  <si>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</si>
  <si>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</si>
  <si>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</si>
  <si>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</si>
  <si>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</si>
  <si>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</si>
  <si>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</si>
  <si>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</si>
  <si>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</si>
  <si>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</si>
  <si>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</si>
  <si>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</si>
  <si>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</si>
  <si>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</si>
  <si>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</si>
  <si>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</si>
  <si>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2º Quad 2021</t>
  </si>
  <si>
    <t>2021 2º Quad</t>
  </si>
  <si>
    <t>3º Quad 2021</t>
  </si>
  <si>
    <t>2021 3º Quad</t>
  </si>
  <si>
    <t>1º Quad 2022</t>
  </si>
  <si>
    <t>2022 1º Quad</t>
  </si>
  <si>
    <t>2º Quad 2022</t>
  </si>
  <si>
    <t>2022 2º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</si>
  <si>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</si>
  <si>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</si>
  <si>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</si>
  <si>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</si>
  <si>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</si>
  <si>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</si>
  <si>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</si>
  <si>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</si>
  <si>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</si>
  <si>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</si>
  <si>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</si>
  <si>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</si>
  <si>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</si>
  <si>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</si>
  <si>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</si>
  <si>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</si>
  <si>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</si>
  <si>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</si>
  <si>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</si>
  <si>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</si>
  <si>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</si>
  <si>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</si>
  <si>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</si>
  <si>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</si>
  <si>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</si>
  <si>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</si>
  <si>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</si>
  <si>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</si>
  <si>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</si>
  <si>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</si>
  <si>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</si>
  <si>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</si>
  <si>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</si>
  <si>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</si>
  <si>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</si>
  <si>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</si>
  <si>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</si>
  <si>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</si>
  <si>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</si>
  <si>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</si>
  <si>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</si>
  <si>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</si>
  <si>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</si>
  <si>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</si>
  <si>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</si>
  <si>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</si>
  <si>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</si>
  <si>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</si>
  <si>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</si>
  <si>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</si>
  <si>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</si>
  <si>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</si>
  <si>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</si>
  <si>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</si>
  <si>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</si>
  <si>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</si>
  <si>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</si>
  <si>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</si>
  <si>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</si>
  <si>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</si>
  <si>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</si>
  <si>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</si>
  <si>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</si>
  <si>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</si>
  <si>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</si>
  <si>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</si>
  <si>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</si>
  <si>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</si>
  <si>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</si>
  <si>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</si>
  <si>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</si>
  <si>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</si>
  <si>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</si>
  <si>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</si>
  <si>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</si>
  <si>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</si>
  <si>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</si>
  <si>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</si>
  <si>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</si>
  <si>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</si>
  <si>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</si>
  <si>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</si>
  <si>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</si>
  <si>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</si>
  <si>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 xml:space="preserve"> 1º Sem 2022</t>
  </si>
  <si>
    <t>2022 1º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</si>
</sst>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;@"/>
  </numFmts>
  <fonts count="54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8"/>
      <name val="Calibri Light"/>
      <family val="2"/>
      <scheme val="major"/>
    </font>
    <font>
      <sz val="14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rgb="FF000000"/>
      <name val="Calibri Light"/>
      <family val="2"/>
    </font>
    <font>
      <sz val="14"/>
      <name val="Calibri 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</cellStyleXfs>
  <cellXfs count="133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8" fillId="0" borderId="0" xfId="3478" applyNumberFormat="1" applyFont="1" applyFill="1" applyBorder="1" applyAlignment="1">
      <alignment horizontal="left" vertical="center" wrapText="1"/>
    </xf>
    <xf numFmtId="0" fontId="39" fillId="19" borderId="0" xfId="3478" applyFont="1" applyFill="1" applyAlignment="1">
      <alignment horizontal="left"/>
    </xf>
    <xf numFmtId="0" fontId="40" fillId="0" borderId="0" xfId="3478" applyFont="1"/>
    <xf numFmtId="0" fontId="40" fillId="0" borderId="0" xfId="3478" applyFont="1" applyFill="1"/>
    <xf numFmtId="0" fontId="39" fillId="0" borderId="0" xfId="3478" applyFont="1" applyFill="1"/>
    <xf numFmtId="0" fontId="39" fillId="0" borderId="0" xfId="3478" applyFont="1"/>
    <xf numFmtId="0" fontId="41" fillId="0" borderId="0" xfId="3478" applyFont="1" applyBorder="1" applyAlignment="1"/>
    <xf numFmtId="0" fontId="40" fillId="0" borderId="0" xfId="3478" applyFont="1" applyBorder="1" applyAlignment="1"/>
    <xf numFmtId="0" fontId="39" fillId="0" borderId="0" xfId="3478" applyFont="1" applyBorder="1"/>
    <xf numFmtId="0" fontId="41" fillId="0" borderId="0" xfId="3478" applyFont="1" applyBorder="1" applyAlignment="1">
      <alignment vertical="center" wrapText="1"/>
    </xf>
    <xf numFmtId="0" fontId="40" fillId="0" borderId="27" xfId="3478" applyFont="1" applyBorder="1" applyAlignment="1">
      <alignment horizontal="center" vertical="center" wrapText="1"/>
    </xf>
    <xf numFmtId="0" fontId="41" fillId="0" borderId="27" xfId="3478" applyFont="1" applyFill="1" applyBorder="1" applyAlignment="1">
      <alignment horizontal="center" vertical="center" wrapText="1"/>
    </xf>
    <xf numFmtId="0" fontId="40" fillId="0" borderId="0" xfId="3478" applyFont="1" applyBorder="1" applyAlignment="1">
      <alignment horizontal="center" vertical="center" wrapText="1"/>
    </xf>
    <xf numFmtId="164" fontId="40" fillId="0" borderId="0" xfId="3478" applyNumberFormat="1" applyFont="1" applyFill="1" applyBorder="1" applyAlignment="1">
      <alignment horizontal="center" vertical="center" wrapText="1"/>
    </xf>
    <xf numFmtId="0" fontId="40" fillId="0" borderId="17" xfId="3478" applyFont="1" applyBorder="1" applyAlignment="1">
      <alignment horizontal="center" vertical="center" wrapText="1"/>
    </xf>
    <xf numFmtId="164" fontId="40" fillId="0" borderId="17" xfId="3478" applyNumberFormat="1" applyFont="1" applyFill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/>
    </xf>
    <xf numFmtId="164" fontId="40" fillId="0" borderId="0" xfId="3478" applyNumberFormat="1" applyFont="1" applyFill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164" fontId="41" fillId="0" borderId="16" xfId="3478" applyNumberFormat="1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39" fillId="0" borderId="0" xfId="3478" applyFont="1" applyAlignment="1">
      <alignment horizontal="center"/>
    </xf>
    <xf numFmtId="164" fontId="39" fillId="0" borderId="0" xfId="3478" applyNumberFormat="1" applyFont="1" applyAlignment="1">
      <alignment horizontal="center"/>
    </xf>
    <xf numFmtId="164" fontId="39" fillId="0" borderId="17" xfId="3478" applyNumberFormat="1" applyFont="1" applyBorder="1" applyAlignment="1">
      <alignment horizontal="center"/>
    </xf>
    <xf numFmtId="165" fontId="42" fillId="22" borderId="0" xfId="3478" applyNumberFormat="1" applyFont="1" applyFill="1" applyBorder="1" applyAlignment="1">
      <alignment horizontal="center" vertical="center"/>
    </xf>
    <xf numFmtId="164" fontId="42" fillId="21" borderId="24" xfId="3615" applyNumberFormat="1" applyFont="1" applyFill="1" applyBorder="1" applyAlignment="1">
      <alignment horizontal="center" vertical="center"/>
    </xf>
    <xf numFmtId="164" fontId="42" fillId="21" borderId="25" xfId="3615" applyNumberFormat="1" applyFont="1" applyFill="1" applyBorder="1" applyAlignment="1">
      <alignment horizontal="center" vertical="center"/>
    </xf>
    <xf numFmtId="164" fontId="42" fillId="21" borderId="11" xfId="3615" applyNumberFormat="1" applyFont="1" applyFill="1" applyBorder="1" applyAlignment="1">
      <alignment horizontal="center" vertical="center"/>
    </xf>
    <xf numFmtId="164" fontId="42" fillId="21" borderId="0" xfId="3615" applyNumberFormat="1" applyFont="1" applyFill="1" applyBorder="1" applyAlignment="1">
      <alignment horizontal="center" vertical="center"/>
    </xf>
    <xf numFmtId="165" fontId="42" fillId="22" borderId="28" xfId="3478" applyNumberFormat="1" applyFont="1" applyFill="1" applyBorder="1" applyAlignment="1">
      <alignment horizontal="center" vertical="center"/>
    </xf>
    <xf numFmtId="164" fontId="42" fillId="21" borderId="22" xfId="3615" applyNumberFormat="1" applyFont="1" applyFill="1" applyBorder="1" applyAlignment="1">
      <alignment horizontal="center" vertical="center"/>
    </xf>
    <xf numFmtId="164" fontId="42" fillId="21" borderId="23" xfId="3615" applyNumberFormat="1" applyFont="1" applyFill="1" applyBorder="1" applyAlignment="1">
      <alignment horizontal="center" vertical="center"/>
    </xf>
    <xf numFmtId="164" fontId="42" fillId="21" borderId="16" xfId="3615" applyNumberFormat="1" applyFont="1" applyFill="1" applyBorder="1" applyAlignment="1">
      <alignment horizontal="center" vertical="center"/>
    </xf>
    <xf numFmtId="0" fontId="44" fillId="21" borderId="22" xfId="3615" applyFont="1" applyFill="1" applyBorder="1" applyAlignment="1">
      <alignment horizontal="center" vertical="center" wrapText="1"/>
    </xf>
    <xf numFmtId="0" fontId="44" fillId="21" borderId="23" xfId="3615" quotePrefix="1" applyFont="1" applyFill="1" applyBorder="1" applyAlignment="1">
      <alignment horizontal="center" vertical="center" wrapText="1"/>
    </xf>
    <xf numFmtId="0" fontId="44" fillId="21" borderId="23" xfId="3615" applyFont="1" applyFill="1" applyBorder="1" applyAlignment="1">
      <alignment horizontal="center" vertical="center" wrapText="1"/>
    </xf>
    <xf numFmtId="0" fontId="44" fillId="21" borderId="16" xfId="3615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65" fontId="46" fillId="0" borderId="20" xfId="3478" applyNumberFormat="1" applyFont="1" applyFill="1" applyBorder="1" applyAlignment="1">
      <alignment horizontal="center" vertical="center" wrapText="1"/>
    </xf>
    <xf numFmtId="164" fontId="46" fillId="0" borderId="20" xfId="3478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 applyAlignment="1">
      <alignment vertical="center"/>
    </xf>
    <xf numFmtId="164" fontId="41" fillId="0" borderId="10" xfId="3478" applyNumberFormat="1" applyFont="1" applyFill="1" applyBorder="1" applyAlignment="1">
      <alignment horizontal="center" vertical="center"/>
    </xf>
    <xf numFmtId="164" fontId="41" fillId="0" borderId="11" xfId="3478" applyNumberFormat="1" applyFont="1" applyFill="1" applyBorder="1" applyAlignment="1">
      <alignment horizontal="center" vertical="center"/>
    </xf>
    <xf numFmtId="164" fontId="41" fillId="0" borderId="9" xfId="3478" applyNumberFormat="1" applyFont="1" applyFill="1" applyBorder="1" applyAlignment="1">
      <alignment horizontal="center" vertical="center"/>
    </xf>
    <xf numFmtId="164" fontId="41" fillId="0" borderId="0" xfId="3478" applyNumberFormat="1" applyFont="1" applyFill="1" applyBorder="1" applyAlignment="1">
      <alignment horizontal="center" vertical="center"/>
    </xf>
    <xf numFmtId="164" fontId="41" fillId="0" borderId="13" xfId="3478" applyNumberFormat="1" applyFont="1" applyFill="1" applyBorder="1" applyAlignment="1">
      <alignment horizontal="center" vertical="center"/>
    </xf>
    <xf numFmtId="164" fontId="41" fillId="0" borderId="12" xfId="3478" applyNumberFormat="1" applyFont="1" applyFill="1" applyBorder="1" applyAlignment="1">
      <alignment horizontal="center" vertical="center"/>
    </xf>
    <xf numFmtId="164" fontId="41" fillId="0" borderId="19" xfId="3478" applyNumberFormat="1" applyFont="1" applyFill="1" applyBorder="1" applyAlignment="1">
      <alignment horizontal="center" vertical="center"/>
    </xf>
    <xf numFmtId="164" fontId="41" fillId="0" borderId="17" xfId="3478" applyNumberFormat="1" applyFont="1" applyFill="1" applyBorder="1" applyAlignment="1">
      <alignment horizontal="center" vertical="center"/>
    </xf>
    <xf numFmtId="164" fontId="41" fillId="0" borderId="18" xfId="3478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18" xfId="0" applyFont="1" applyBorder="1"/>
    <xf numFmtId="164" fontId="49" fillId="0" borderId="13" xfId="3478" applyNumberFormat="1" applyFont="1" applyFill="1" applyBorder="1" applyAlignment="1">
      <alignment horizontal="center" vertical="center"/>
    </xf>
    <xf numFmtId="164" fontId="49" fillId="20" borderId="11" xfId="3478" applyNumberFormat="1" applyFont="1" applyFill="1" applyBorder="1" applyAlignment="1">
      <alignment horizontal="center" vertical="center"/>
    </xf>
    <xf numFmtId="164" fontId="49" fillId="20" borderId="0" xfId="3478" applyNumberFormat="1" applyFont="1" applyFill="1" applyBorder="1" applyAlignment="1">
      <alignment horizontal="center" vertical="center"/>
    </xf>
    <xf numFmtId="164" fontId="49" fillId="20" borderId="12" xfId="3478" applyNumberFormat="1" applyFont="1" applyFill="1" applyBorder="1" applyAlignment="1">
      <alignment horizontal="center" vertical="center"/>
    </xf>
    <xf numFmtId="164" fontId="49" fillId="0" borderId="0" xfId="3478" applyNumberFormat="1" applyFont="1" applyFill="1" applyBorder="1" applyAlignment="1">
      <alignment horizontal="center" vertical="center"/>
    </xf>
    <xf numFmtId="164" fontId="49" fillId="0" borderId="15" xfId="3478" applyNumberFormat="1" applyFont="1" applyFill="1" applyBorder="1" applyAlignment="1">
      <alignment horizontal="center" vertical="center"/>
    </xf>
    <xf numFmtId="164" fontId="49" fillId="0" borderId="14" xfId="3478" applyNumberFormat="1" applyFont="1" applyFill="1" applyBorder="1" applyAlignment="1">
      <alignment horizontal="center" vertical="center"/>
    </xf>
    <xf numFmtId="164" fontId="49" fillId="20" borderId="16" xfId="3478" applyNumberFormat="1" applyFont="1" applyFill="1" applyBorder="1" applyAlignment="1">
      <alignment horizontal="center" vertical="center"/>
    </xf>
    <xf numFmtId="0" fontId="49" fillId="20" borderId="9" xfId="3478" applyFont="1" applyFill="1" applyBorder="1" applyAlignment="1">
      <alignment horizontal="left" vertical="center" indent="5"/>
    </xf>
    <xf numFmtId="2" fontId="49" fillId="0" borderId="12" xfId="3478" applyNumberFormat="1" applyFont="1" applyFill="1" applyBorder="1" applyAlignment="1">
      <alignment horizontal="left" vertical="center" wrapText="1"/>
    </xf>
    <xf numFmtId="2" fontId="49" fillId="20" borderId="12" xfId="3478" applyNumberFormat="1" applyFont="1" applyFill="1" applyBorder="1" applyAlignment="1">
      <alignment horizontal="left" vertical="center" wrapText="1"/>
    </xf>
    <xf numFmtId="0" fontId="49" fillId="0" borderId="12" xfId="3478" applyFont="1" applyBorder="1" applyAlignment="1">
      <alignment horizontal="left" vertical="center" wrapText="1"/>
    </xf>
    <xf numFmtId="2" fontId="49" fillId="0" borderId="14" xfId="3478" applyNumberFormat="1" applyFont="1" applyFill="1" applyBorder="1" applyAlignment="1">
      <alignment horizontal="left" vertical="center" wrapText="1"/>
    </xf>
    <xf numFmtId="0" fontId="31" fillId="0" borderId="0" xfId="5175"/>
    <xf numFmtId="0" fontId="51" fillId="0" borderId="0" xfId="5175" applyFont="1" applyAlignment="1">
      <alignment horizontal="center" wrapText="1"/>
    </xf>
    <xf numFmtId="0" fontId="51" fillId="0" borderId="0" xfId="5175" applyFont="1"/>
    <xf numFmtId="0" fontId="53" fillId="23" borderId="31" xfId="5175" applyFont="1" applyFill="1" applyBorder="1" applyAlignment="1">
      <alignment horizontal="center" vertical="center" wrapText="1"/>
    </xf>
    <xf numFmtId="0" fontId="53" fillId="23" borderId="32" xfId="5175" applyFont="1" applyFill="1" applyBorder="1" applyAlignment="1">
      <alignment horizontal="center" vertical="center" wrapText="1"/>
    </xf>
    <xf numFmtId="164" fontId="53" fillId="0" borderId="33" xfId="5175" applyNumberFormat="1" applyFont="1" applyBorder="1" applyAlignment="1">
      <alignment horizontal="center" vertical="center" wrapText="1"/>
    </xf>
    <xf numFmtId="164" fontId="53" fillId="0" borderId="34" xfId="5175" applyNumberFormat="1" applyFont="1" applyBorder="1" applyAlignment="1">
      <alignment horizontal="center" vertical="center" wrapText="1"/>
    </xf>
    <xf numFmtId="0" fontId="31" fillId="0" borderId="0" xfId="5175" applyBorder="1"/>
    <xf numFmtId="164" fontId="53" fillId="24" borderId="35" xfId="5175" applyNumberFormat="1" applyFont="1" applyFill="1" applyBorder="1" applyAlignment="1">
      <alignment horizontal="center"/>
    </xf>
    <xf numFmtId="164" fontId="53" fillId="24" borderId="36" xfId="5175" applyNumberFormat="1" applyFont="1" applyFill="1" applyBorder="1" applyAlignment="1">
      <alignment horizontal="center"/>
    </xf>
    <xf numFmtId="164" fontId="53" fillId="24" borderId="37" xfId="5175" applyNumberFormat="1" applyFont="1" applyFill="1" applyBorder="1" applyAlignment="1">
      <alignment horizontal="center"/>
    </xf>
    <xf numFmtId="164" fontId="53" fillId="19" borderId="38" xfId="5175" applyNumberFormat="1" applyFont="1" applyFill="1" applyBorder="1" applyAlignment="1">
      <alignment horizontal="center"/>
    </xf>
    <xf numFmtId="164" fontId="53" fillId="19" borderId="0" xfId="5175" applyNumberFormat="1" applyFont="1" applyFill="1" applyBorder="1" applyAlignment="1">
      <alignment horizontal="center"/>
    </xf>
    <xf numFmtId="164" fontId="53" fillId="19" borderId="39" xfId="5175" applyNumberFormat="1" applyFont="1" applyFill="1" applyBorder="1" applyAlignment="1">
      <alignment horizontal="center"/>
    </xf>
    <xf numFmtId="164" fontId="53" fillId="24" borderId="38" xfId="5175" applyNumberFormat="1" applyFont="1" applyFill="1" applyBorder="1" applyAlignment="1">
      <alignment horizontal="center"/>
    </xf>
    <xf numFmtId="164" fontId="53" fillId="24" borderId="0" xfId="5175" applyNumberFormat="1" applyFont="1" applyFill="1" applyBorder="1" applyAlignment="1">
      <alignment horizontal="center"/>
    </xf>
    <xf numFmtId="164" fontId="53" fillId="24" borderId="39" xfId="5175" applyNumberFormat="1" applyFont="1" applyFill="1" applyBorder="1" applyAlignment="1">
      <alignment horizontal="center"/>
    </xf>
    <xf numFmtId="164" fontId="53" fillId="24" borderId="40" xfId="5175" applyNumberFormat="1" applyFont="1" applyFill="1" applyBorder="1" applyAlignment="1">
      <alignment horizontal="center"/>
    </xf>
    <xf numFmtId="164" fontId="53" fillId="19" borderId="41" xfId="5175" applyNumberFormat="1" applyFont="1" applyFill="1" applyBorder="1" applyAlignment="1">
      <alignment horizontal="center"/>
    </xf>
    <xf numFmtId="164" fontId="53" fillId="24" borderId="41" xfId="5175" applyNumberFormat="1" applyFont="1" applyFill="1" applyBorder="1" applyAlignment="1">
      <alignment horizontal="center"/>
    </xf>
    <xf numFmtId="0" fontId="45" fillId="0" borderId="20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44" fillId="19" borderId="21" xfId="3615" applyFont="1" applyFill="1" applyBorder="1" applyAlignment="1">
      <alignment horizontal="center" vertical="center" wrapText="1"/>
    </xf>
    <xf numFmtId="0" fontId="44" fillId="19" borderId="11" xfId="3615" applyFont="1" applyFill="1" applyBorder="1" applyAlignment="1">
      <alignment horizontal="center" vertical="center" wrapText="1"/>
    </xf>
    <xf numFmtId="0" fontId="43" fillId="19" borderId="16" xfId="3615" applyFont="1" applyFill="1" applyBorder="1" applyAlignment="1">
      <alignment horizontal="center" vertical="center"/>
    </xf>
    <xf numFmtId="0" fontId="44" fillId="19" borderId="26" xfId="3615" applyFont="1" applyFill="1" applyBorder="1" applyAlignment="1">
      <alignment horizontal="center" vertical="center" wrapText="1"/>
    </xf>
    <xf numFmtId="0" fontId="44" fillId="19" borderId="23" xfId="3615" applyFont="1" applyFill="1" applyBorder="1" applyAlignment="1">
      <alignment horizontal="center" vertical="center" wrapText="1"/>
    </xf>
    <xf numFmtId="0" fontId="41" fillId="0" borderId="16" xfId="3478" applyFont="1" applyBorder="1" applyAlignment="1">
      <alignment horizontal="center" vertical="center" wrapText="1"/>
    </xf>
    <xf numFmtId="0" fontId="41" fillId="0" borderId="0" xfId="3478" applyFont="1" applyBorder="1" applyAlignment="1">
      <alignment horizontal="center"/>
    </xf>
    <xf numFmtId="0" fontId="41" fillId="0" borderId="0" xfId="3478" applyFont="1" applyBorder="1" applyAlignment="1">
      <alignment horizontal="center" vertical="center" wrapText="1"/>
    </xf>
    <xf numFmtId="0" fontId="50" fillId="0" borderId="0" xfId="5175" applyFont="1" applyAlignment="1">
      <alignment horizontal="center" wrapText="1"/>
    </xf>
    <xf numFmtId="164" fontId="52" fillId="0" borderId="17" xfId="5175" applyNumberFormat="1" applyFont="1" applyBorder="1" applyAlignment="1">
      <alignment horizontal="center" wrapText="1"/>
    </xf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ibge.gov.br\dpe-coind\EQUIPE_PMC\(10)%20GERENCIAL\PLANILHAO\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- RECORD HISTÓRICO ATV"/>
      <sheetName val="GRAF BARRA- VAREJO E AMPLIADO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Novembro</v>
          </cell>
        </row>
        <row r="10">
          <cell r="C10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Novembro 2022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Novembro 2022</v>
          </cell>
        </row>
      </sheetData>
      <sheetData sheetId="12">
        <row r="4">
          <cell r="B4" t="str">
            <v>Tabela 1 - BRASIL INDICADORES DO VOLUME DE VENDAS NO COMÉRCIO VAREJISTA E COMÉRCIO VAREJISTA AMPLIADO COMPOSIÇÃO DA TAXA MENSAL DO COMÉRCIO VAREJISTA, POR ATIVIDADES</v>
          </cell>
        </row>
      </sheetData>
      <sheetData sheetId="13"/>
      <sheetData sheetId="14">
        <row r="3">
          <cell r="D3" t="str">
            <v>REVISÃO DO VOLUME DE VENDAS - Indicador mês/ mês imediatamente anterior com ajuste sazonal: PMC Novembro 2022</v>
          </cell>
        </row>
      </sheetData>
      <sheetData sheetId="15">
        <row r="5">
          <cell r="E5">
            <v>2001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T4" t="str">
            <v>2001 1º Bim</v>
          </cell>
          <cell r="U4">
            <v>-1.5887850467371512</v>
          </cell>
          <cell r="V4">
            <v>-10.054347826076103</v>
          </cell>
          <cell r="W4">
            <v>1.9801980198047131</v>
          </cell>
          <cell r="X4">
            <v>3.342884431673232</v>
          </cell>
          <cell r="Y4">
            <v>5.3540587219032654</v>
          </cell>
          <cell r="Z4" t="str">
            <v>-</v>
          </cell>
          <cell r="AA4" t="str">
            <v>-</v>
          </cell>
          <cell r="AB4" t="str">
            <v>-</v>
          </cell>
          <cell r="AC4" t="str">
            <v>-</v>
          </cell>
          <cell r="AD4" t="str">
            <v>-</v>
          </cell>
          <cell r="AE4">
            <v>5.1498127339748567</v>
          </cell>
          <cell r="AF4" t="str">
            <v>-</v>
          </cell>
        </row>
        <row r="5">
          <cell r="T5" t="str">
            <v>2001 2º Bim</v>
          </cell>
          <cell r="U5">
            <v>0.26737967927934481</v>
          </cell>
          <cell r="V5">
            <v>-6.1965811965880029</v>
          </cell>
          <cell r="W5">
            <v>2.7047913446826</v>
          </cell>
          <cell r="X5">
            <v>1.6583747926718351</v>
          </cell>
          <cell r="Y5">
            <v>6.9609507639972312</v>
          </cell>
          <cell r="Z5" t="str">
            <v>-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>
            <v>16.141001855316262</v>
          </cell>
          <cell r="AF5" t="str">
            <v>-</v>
          </cell>
        </row>
        <row r="6">
          <cell r="T6" t="str">
            <v>2001 3º Bim</v>
          </cell>
          <cell r="U6">
            <v>-1.7543859648500248</v>
          </cell>
          <cell r="V6">
            <v>-2.7537796976097595</v>
          </cell>
          <cell r="W6">
            <v>0.39999999998923119</v>
          </cell>
          <cell r="X6">
            <v>2.1868787276473123</v>
          </cell>
          <cell r="Y6">
            <v>-1.2251148545342816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>
            <v>0.17905102957505026</v>
          </cell>
          <cell r="AF6" t="str">
            <v>-</v>
          </cell>
        </row>
        <row r="7">
          <cell r="T7" t="str">
            <v>2001 4º Bim</v>
          </cell>
          <cell r="U7">
            <v>-2.6956521738986217</v>
          </cell>
          <cell r="V7">
            <v>0.76965365582939427</v>
          </cell>
          <cell r="W7">
            <v>-1.5527950310151195</v>
          </cell>
          <cell r="X7">
            <v>-1.4482259232932337</v>
          </cell>
          <cell r="Y7">
            <v>-6.2957540261869731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>
            <v>-7.8882497945927614</v>
          </cell>
          <cell r="AF7" t="str">
            <v>-</v>
          </cell>
        </row>
        <row r="8">
          <cell r="T8" t="str">
            <v>2001 5º Bim</v>
          </cell>
          <cell r="U8">
            <v>-0.79575596816189309</v>
          </cell>
          <cell r="V8">
            <v>0.78607523860423356</v>
          </cell>
          <cell r="W8">
            <v>0.70367474584134282</v>
          </cell>
          <cell r="X8">
            <v>3.5569927242668387</v>
          </cell>
          <cell r="Y8">
            <v>-3.3232628399267217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>
            <v>-14.396551724206075</v>
          </cell>
          <cell r="AF8" t="str">
            <v>-</v>
          </cell>
        </row>
        <row r="9">
          <cell r="T9" t="str">
            <v>2001 6º Bim</v>
          </cell>
          <cell r="U9">
            <v>-2.6049204051839414</v>
          </cell>
          <cell r="V9">
            <v>0.96426545664725083</v>
          </cell>
          <cell r="W9">
            <v>-1.480484522153791</v>
          </cell>
          <cell r="X9">
            <v>1.1100386100309612</v>
          </cell>
          <cell r="Y9">
            <v>-5.263157894682136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>
            <v>-17.914213624907916</v>
          </cell>
          <cell r="AF9" t="str">
            <v>-</v>
          </cell>
        </row>
        <row r="10">
          <cell r="T10" t="str">
            <v>2002 1º Bim</v>
          </cell>
          <cell r="U10">
            <v>-1.3295346628426796</v>
          </cell>
          <cell r="V10">
            <v>5.3172205438014375</v>
          </cell>
          <cell r="W10">
            <v>-1.8608414240073756</v>
          </cell>
          <cell r="X10">
            <v>-1.6635859519596674</v>
          </cell>
          <cell r="Y10">
            <v>0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>
            <v>-20.658949242987333</v>
          </cell>
          <cell r="AF10" t="str">
            <v>-</v>
          </cell>
        </row>
        <row r="11">
          <cell r="T11" t="str">
            <v>2002 2º Bim</v>
          </cell>
          <cell r="U11">
            <v>-0.800000000094514</v>
          </cell>
          <cell r="V11">
            <v>5.068337129790379</v>
          </cell>
          <cell r="W11">
            <v>-1.4296463506520696</v>
          </cell>
          <cell r="X11">
            <v>-2.6916802610262081</v>
          </cell>
          <cell r="Y11">
            <v>1.9047619045989395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>
            <v>-20.607028753943624</v>
          </cell>
          <cell r="AF11" t="str">
            <v>-</v>
          </cell>
        </row>
        <row r="12">
          <cell r="T12" t="str">
            <v>2002 3º Bim</v>
          </cell>
          <cell r="U12">
            <v>-0.26785714299194519</v>
          </cell>
          <cell r="V12">
            <v>-5.5524708516563326E-2</v>
          </cell>
          <cell r="W12">
            <v>0.71713147404868227</v>
          </cell>
          <cell r="X12">
            <v>-6.8741893644396646</v>
          </cell>
          <cell r="Y12">
            <v>1.860465116121035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-23.771224307465154</v>
          </cell>
          <cell r="AF12" t="str">
            <v>-</v>
          </cell>
        </row>
        <row r="13">
          <cell r="T13" t="str">
            <v>2002 4º Bim</v>
          </cell>
          <cell r="U13">
            <v>2.0554066131193593</v>
          </cell>
          <cell r="V13">
            <v>8.9470812875672934</v>
          </cell>
          <cell r="W13">
            <v>0.78864353310197366</v>
          </cell>
          <cell r="X13">
            <v>3.8941954445124827</v>
          </cell>
          <cell r="Y13">
            <v>0.62499999982299492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-17.39518287243218</v>
          </cell>
          <cell r="AF13" t="str">
            <v>-</v>
          </cell>
        </row>
        <row r="14">
          <cell r="T14" t="str">
            <v>2002 5º Bim</v>
          </cell>
          <cell r="U14">
            <v>-0.44563279855810434</v>
          </cell>
          <cell r="V14">
            <v>10.027855153220532</v>
          </cell>
          <cell r="W14">
            <v>-3.3385093166999003</v>
          </cell>
          <cell r="X14">
            <v>0.54644808744253037</v>
          </cell>
          <cell r="Y14">
            <v>-0.62499999982416066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-4.8338368579667108</v>
          </cell>
          <cell r="AF14" t="str">
            <v>-</v>
          </cell>
        </row>
        <row r="15">
          <cell r="T15" t="str">
            <v>2002 6º Bim</v>
          </cell>
          <cell r="U15">
            <v>-2.9717682021453085</v>
          </cell>
          <cell r="V15">
            <v>4.6629213482673126</v>
          </cell>
          <cell r="W15">
            <v>-5.1912568305708007</v>
          </cell>
          <cell r="X15">
            <v>-0.57279236275800116</v>
          </cell>
          <cell r="Y15">
            <v>-5.7870370369792701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>
            <v>-12.397540983676913</v>
          </cell>
          <cell r="AF15" t="str">
            <v>-</v>
          </cell>
        </row>
        <row r="16">
          <cell r="T16" t="str">
            <v>2003 1º Bim</v>
          </cell>
          <cell r="U16">
            <v>-3.0798845043987444</v>
          </cell>
          <cell r="V16">
            <v>-5.3356282271659676</v>
          </cell>
          <cell r="W16">
            <v>-4.8639736190548959</v>
          </cell>
          <cell r="X16">
            <v>2.2556390978034857</v>
          </cell>
          <cell r="Y16">
            <v>-6.8852459017329393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>
            <v>-5.2749719417922609</v>
          </cell>
          <cell r="AF16" t="str">
            <v>-</v>
          </cell>
        </row>
        <row r="17">
          <cell r="T17" t="str">
            <v>2003 2º Bim</v>
          </cell>
          <cell r="U17">
            <v>-7.7060931898808249</v>
          </cell>
          <cell r="V17">
            <v>-7.3170731706947318</v>
          </cell>
          <cell r="W17">
            <v>-7.4809160306096523</v>
          </cell>
          <cell r="X17">
            <v>-2.6823134953403827</v>
          </cell>
          <cell r="Y17">
            <v>-16.043613707125161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-20.120724346157349</v>
          </cell>
          <cell r="AF17" t="str">
            <v>-</v>
          </cell>
        </row>
        <row r="18">
          <cell r="T18" t="str">
            <v>2003 3º Bim</v>
          </cell>
          <cell r="U18">
            <v>-5.9982094896615763</v>
          </cell>
          <cell r="V18">
            <v>-1.7222222222348815</v>
          </cell>
          <cell r="W18">
            <v>-7.5949367088742115</v>
          </cell>
          <cell r="X18">
            <v>-8.2172701950189229</v>
          </cell>
          <cell r="Y18">
            <v>-7.9147640789083429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-8.4407971863910589</v>
          </cell>
          <cell r="AF18" t="str">
            <v>-</v>
          </cell>
        </row>
        <row r="19">
          <cell r="T19" t="str">
            <v>2003 4º Bim</v>
          </cell>
          <cell r="U19">
            <v>-5.0788091068900361</v>
          </cell>
          <cell r="V19">
            <v>-5.3079619429622582</v>
          </cell>
          <cell r="W19">
            <v>-5.5555555556188292</v>
          </cell>
          <cell r="X19">
            <v>-6.5063649222369175</v>
          </cell>
          <cell r="Y19">
            <v>-1.2422360248629971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-13.606911447040272</v>
          </cell>
          <cell r="AF19" t="str">
            <v>-</v>
          </cell>
        </row>
        <row r="20">
          <cell r="T20" t="str">
            <v>2003 5º Bim</v>
          </cell>
          <cell r="U20">
            <v>-2.864816472757703</v>
          </cell>
          <cell r="V20">
            <v>-6.075949367058719</v>
          </cell>
          <cell r="W20">
            <v>-3.9357429719252712</v>
          </cell>
          <cell r="X20">
            <v>-2.5621118011753263</v>
          </cell>
          <cell r="Y20">
            <v>6.2893081759963554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-3.9153439154083203</v>
          </cell>
          <cell r="AF20" t="str">
            <v>-</v>
          </cell>
        </row>
        <row r="21">
          <cell r="T21" t="str">
            <v>2003 6º Bim</v>
          </cell>
          <cell r="U21">
            <v>1.7611026034309418</v>
          </cell>
          <cell r="V21">
            <v>0.16103059587497803</v>
          </cell>
          <cell r="W21">
            <v>-8.0679907199510126E-11</v>
          </cell>
          <cell r="X21">
            <v>-0.52808449352194087</v>
          </cell>
          <cell r="Y21">
            <v>16.093366093213035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10.409356725265129</v>
          </cell>
          <cell r="AF21" t="str">
            <v>-</v>
          </cell>
        </row>
        <row r="22">
          <cell r="T22" t="str">
            <v>2004 1º Bim</v>
          </cell>
          <cell r="U22">
            <v>5.5610724925634125</v>
          </cell>
          <cell r="V22">
            <v>5.4545454544439487</v>
          </cell>
          <cell r="W22">
            <v>3.9861351820048352</v>
          </cell>
          <cell r="X22">
            <v>-2.0220588235406733</v>
          </cell>
          <cell r="Y22">
            <v>17.781690140791827</v>
          </cell>
          <cell r="Z22">
            <v>5.7142857143497983</v>
          </cell>
          <cell r="AA22">
            <v>-7.8343592613166706</v>
          </cell>
          <cell r="AB22">
            <v>13.35740072251399</v>
          </cell>
          <cell r="AC22">
            <v>17.252931323619226</v>
          </cell>
          <cell r="AD22">
            <v>5.636743214982376</v>
          </cell>
          <cell r="AE22">
            <v>3.7914691944020307</v>
          </cell>
          <cell r="AF22">
            <v>-8.8111888112295755</v>
          </cell>
        </row>
        <row r="23">
          <cell r="T23" t="str">
            <v>2004 2º Bim</v>
          </cell>
          <cell r="U23">
            <v>10.582524271823758</v>
          </cell>
          <cell r="V23">
            <v>10.35087719299419</v>
          </cell>
          <cell r="W23">
            <v>5.2805280529099052</v>
          </cell>
          <cell r="X23">
            <v>3.2730404822352455</v>
          </cell>
          <cell r="Y23">
            <v>34.693877550966576</v>
          </cell>
          <cell r="Z23">
            <v>15.952890792246578</v>
          </cell>
          <cell r="AA23">
            <v>4.8841059602708459</v>
          </cell>
          <cell r="AB23">
            <v>37.549407114801902</v>
          </cell>
          <cell r="AC23">
            <v>21.061093247531936</v>
          </cell>
          <cell r="AD23">
            <v>15.441176470576345</v>
          </cell>
          <cell r="AE23">
            <v>22.418136020282596</v>
          </cell>
          <cell r="AF23">
            <v>6.8939955523013463</v>
          </cell>
        </row>
        <row r="24">
          <cell r="T24" t="str">
            <v>2004 3º Bim</v>
          </cell>
          <cell r="U24">
            <v>11.809523809460053</v>
          </cell>
          <cell r="V24">
            <v>5.935556811793985</v>
          </cell>
          <cell r="W24">
            <v>6.8493150685062787</v>
          </cell>
          <cell r="X24">
            <v>18.664643399113668</v>
          </cell>
          <cell r="Y24">
            <v>35.537190082411627</v>
          </cell>
          <cell r="Z24">
            <v>10.739614995088843</v>
          </cell>
          <cell r="AA24">
            <v>2.1621621621271681</v>
          </cell>
          <cell r="AB24">
            <v>32.720588235435464</v>
          </cell>
          <cell r="AC24">
            <v>21.407185628773995</v>
          </cell>
          <cell r="AD24">
            <v>14.87179487170167</v>
          </cell>
          <cell r="AE24">
            <v>24.839948783582464</v>
          </cell>
          <cell r="AF24">
            <v>5.0847457627205328</v>
          </cell>
        </row>
        <row r="25">
          <cell r="T25" t="str">
            <v>2004 4º Bim</v>
          </cell>
          <cell r="U25">
            <v>9.4095940959917357</v>
          </cell>
          <cell r="V25">
            <v>2.4854574298979415</v>
          </cell>
          <cell r="W25">
            <v>7.0422535211306814</v>
          </cell>
          <cell r="X25">
            <v>3.479576399452311</v>
          </cell>
          <cell r="Y25">
            <v>30.503144654170057</v>
          </cell>
          <cell r="Z25">
            <v>7.3194856578249645</v>
          </cell>
          <cell r="AA25">
            <v>-3.0848329048368206</v>
          </cell>
          <cell r="AB25">
            <v>12.37458193986598</v>
          </cell>
          <cell r="AC25">
            <v>15.406562054361551</v>
          </cell>
          <cell r="AD25">
            <v>12.684365781842445</v>
          </cell>
          <cell r="AE25">
            <v>26.874999999929837</v>
          </cell>
          <cell r="AF25">
            <v>7.6433121019124028</v>
          </cell>
        </row>
        <row r="26">
          <cell r="T26" t="str">
            <v>2004 5º Bim</v>
          </cell>
          <cell r="U26">
            <v>8.7557603686753573</v>
          </cell>
          <cell r="V26">
            <v>2.6415094339693912</v>
          </cell>
          <cell r="W26">
            <v>9.9498327758986029</v>
          </cell>
          <cell r="X26">
            <v>1.1952191234202436</v>
          </cell>
          <cell r="Y26">
            <v>19.822485207028006</v>
          </cell>
          <cell r="Z26">
            <v>1.7458777884455712</v>
          </cell>
          <cell r="AA26">
            <v>-3.9558417664475876</v>
          </cell>
          <cell r="AB26">
            <v>-4.2492917846673528</v>
          </cell>
          <cell r="AC26">
            <v>12.208504801147345</v>
          </cell>
          <cell r="AD26">
            <v>8.3570750236906743</v>
          </cell>
          <cell r="AE26">
            <v>12.555066079345622</v>
          </cell>
          <cell r="AF26">
            <v>-0.61266167466758059</v>
          </cell>
        </row>
        <row r="27">
          <cell r="T27" t="str">
            <v>2004 6º Bim</v>
          </cell>
          <cell r="U27">
            <v>9.1798344619856707</v>
          </cell>
          <cell r="V27">
            <v>1.5541264737110483</v>
          </cell>
          <cell r="W27">
            <v>9.6541786743912219</v>
          </cell>
          <cell r="X27">
            <v>3.2335907335951264</v>
          </cell>
          <cell r="Y27">
            <v>22.962962962980615</v>
          </cell>
          <cell r="Z27">
            <v>2.8156221616493449</v>
          </cell>
          <cell r="AA27">
            <v>3.5552193646182229</v>
          </cell>
          <cell r="AB27">
            <v>-10.775862068892405</v>
          </cell>
          <cell r="AC27">
            <v>13.216266173644197</v>
          </cell>
          <cell r="AD27">
            <v>10.106820049292132</v>
          </cell>
          <cell r="AE27">
            <v>17.902542372908069</v>
          </cell>
          <cell r="AF27">
            <v>4.8409405255396498</v>
          </cell>
        </row>
        <row r="28">
          <cell r="T28" t="str">
            <v>2005 1º Bim</v>
          </cell>
          <cell r="U28">
            <v>4.2333019756092494</v>
          </cell>
          <cell r="V28">
            <v>-3.5632183906985304</v>
          </cell>
          <cell r="W28">
            <v>3.6666666666234526</v>
          </cell>
          <cell r="X28">
            <v>2.0637898686796552</v>
          </cell>
          <cell r="Y28">
            <v>18.236173393221478</v>
          </cell>
          <cell r="Z28">
            <v>0.60060060051856379</v>
          </cell>
          <cell r="AA28">
            <v>1.2143290831617026</v>
          </cell>
          <cell r="AB28">
            <v>5.7324840762324358</v>
          </cell>
          <cell r="AC28">
            <v>8.2857142855831345</v>
          </cell>
          <cell r="AD28">
            <v>4.2490118577511504</v>
          </cell>
          <cell r="AE28">
            <v>5.3652968037006588</v>
          </cell>
          <cell r="AF28">
            <v>-1.4570552147074256</v>
          </cell>
        </row>
        <row r="29">
          <cell r="T29" t="str">
            <v>2005 2º Bim</v>
          </cell>
          <cell r="U29">
            <v>5.5311676909014729</v>
          </cell>
          <cell r="V29">
            <v>-9.2739798622459517</v>
          </cell>
          <cell r="W29">
            <v>4.1536050156684823</v>
          </cell>
          <cell r="X29">
            <v>7.7564637197823139</v>
          </cell>
          <cell r="Y29">
            <v>20.798898071686047</v>
          </cell>
          <cell r="Z29">
            <v>3.5087719298374287</v>
          </cell>
          <cell r="AA29">
            <v>1.8942383582969402</v>
          </cell>
          <cell r="AB29">
            <v>51.149425287120522</v>
          </cell>
          <cell r="AC29">
            <v>18.326693227066858</v>
          </cell>
          <cell r="AD29">
            <v>3.730664240177739</v>
          </cell>
          <cell r="AE29">
            <v>2.674897119306463</v>
          </cell>
          <cell r="AF29">
            <v>-6.8654646324770692</v>
          </cell>
        </row>
        <row r="30">
          <cell r="T30" t="str">
            <v>2005 3º Bim</v>
          </cell>
          <cell r="U30">
            <v>3.9182282794281376</v>
          </cell>
          <cell r="V30">
            <v>-6.6702241195359502</v>
          </cell>
          <cell r="W30">
            <v>2.3237179487108905</v>
          </cell>
          <cell r="X30">
            <v>-2.5575447570541976</v>
          </cell>
          <cell r="Y30">
            <v>19.756097561116537</v>
          </cell>
          <cell r="Z30">
            <v>5.3064958827704123</v>
          </cell>
          <cell r="AA30">
            <v>-2.2045855379719481</v>
          </cell>
          <cell r="AB30">
            <v>52.354570637320961</v>
          </cell>
          <cell r="AC30">
            <v>11.590628853203121</v>
          </cell>
          <cell r="AD30">
            <v>2.3214285714199923</v>
          </cell>
          <cell r="AE30">
            <v>1.0256410256202608</v>
          </cell>
          <cell r="AF30">
            <v>-6.3113604487687986</v>
          </cell>
        </row>
        <row r="31">
          <cell r="T31" t="str">
            <v>2005 4º Bim</v>
          </cell>
          <cell r="U31">
            <v>5.6492411466649628</v>
          </cell>
          <cell r="V31">
            <v>-8.2043343652856038</v>
          </cell>
          <cell r="W31">
            <v>4.0247678019096345</v>
          </cell>
          <cell r="X31">
            <v>8.7719298245532364</v>
          </cell>
          <cell r="Y31">
            <v>16.626506024190956</v>
          </cell>
          <cell r="Z31">
            <v>8.0184331797356521</v>
          </cell>
          <cell r="AA31">
            <v>2.7409372237405583</v>
          </cell>
          <cell r="AB31">
            <v>63.690476190609637</v>
          </cell>
          <cell r="AC31">
            <v>15.080346106282217</v>
          </cell>
          <cell r="AD31">
            <v>3.1413612565153182</v>
          </cell>
          <cell r="AE31">
            <v>0.49261083752558665</v>
          </cell>
          <cell r="AF31">
            <v>-8.2182774490630059</v>
          </cell>
        </row>
        <row r="32">
          <cell r="T32" t="str">
            <v>2005 5º Bim</v>
          </cell>
          <cell r="U32">
            <v>4.5762711863968519</v>
          </cell>
          <cell r="V32">
            <v>-8.1932773108809087</v>
          </cell>
          <cell r="W32">
            <v>2.5095057034579815</v>
          </cell>
          <cell r="X32">
            <v>10.314960629923942</v>
          </cell>
          <cell r="Y32">
            <v>11.975308642077319</v>
          </cell>
          <cell r="Z32">
            <v>8.7702573880662946</v>
          </cell>
          <cell r="AA32">
            <v>4.2145593870999143</v>
          </cell>
          <cell r="AB32">
            <v>60.355029585875577</v>
          </cell>
          <cell r="AC32">
            <v>16.503667481690588</v>
          </cell>
          <cell r="AD32">
            <v>1.8404907975466012</v>
          </cell>
          <cell r="AE32">
            <v>-1.4677103717896101</v>
          </cell>
          <cell r="AF32">
            <v>-7.87671232870456</v>
          </cell>
        </row>
        <row r="33">
          <cell r="T33" t="str">
            <v>2005 6º Bim</v>
          </cell>
          <cell r="U33">
            <v>4.962095106852904</v>
          </cell>
          <cell r="V33">
            <v>-7.9155672823412075</v>
          </cell>
          <cell r="W33">
            <v>2.0367936924856167</v>
          </cell>
          <cell r="X33">
            <v>8.2748948106427189</v>
          </cell>
          <cell r="Y33">
            <v>11.359724612796818</v>
          </cell>
          <cell r="Z33">
            <v>9.5406360423949899</v>
          </cell>
          <cell r="AA33">
            <v>-0.43827611394476884</v>
          </cell>
          <cell r="AB33">
            <v>80.917874396063098</v>
          </cell>
          <cell r="AC33">
            <v>16.326530612320745</v>
          </cell>
          <cell r="AD33">
            <v>3.43283582094005</v>
          </cell>
          <cell r="AE33">
            <v>1.7070979334595782</v>
          </cell>
          <cell r="AF33">
            <v>-5.01319261208093</v>
          </cell>
        </row>
        <row r="34">
          <cell r="T34" t="str">
            <v>2006 1º Bim</v>
          </cell>
          <cell r="U34">
            <v>6.407942238224984</v>
          </cell>
          <cell r="V34">
            <v>-7.6877234803586987</v>
          </cell>
          <cell r="W34">
            <v>6.028938906771808</v>
          </cell>
          <cell r="X34">
            <v>7.2610294117520846</v>
          </cell>
          <cell r="Y34">
            <v>11.125158027821413</v>
          </cell>
          <cell r="Z34">
            <v>6.9651741293303093</v>
          </cell>
          <cell r="AA34">
            <v>-0.53989202158696292</v>
          </cell>
          <cell r="AB34">
            <v>74.999999999999972</v>
          </cell>
          <cell r="AC34">
            <v>19.393139841792784</v>
          </cell>
          <cell r="AD34">
            <v>3.8862559241312544</v>
          </cell>
          <cell r="AE34">
            <v>0.32502708554087434</v>
          </cell>
          <cell r="AF34">
            <v>-2.334630350120448</v>
          </cell>
        </row>
        <row r="35">
          <cell r="T35" t="str">
            <v>2006 2º Bim</v>
          </cell>
          <cell r="U35">
            <v>5.1580698835959282</v>
          </cell>
          <cell r="V35">
            <v>-10.105140186908535</v>
          </cell>
          <cell r="W35">
            <v>8.6531226486303616</v>
          </cell>
          <cell r="X35">
            <v>-1.2383900928569336</v>
          </cell>
          <cell r="Y35">
            <v>6.8415051312258557</v>
          </cell>
          <cell r="Z35">
            <v>3.0330062443669759</v>
          </cell>
          <cell r="AA35">
            <v>1.9364833462905962</v>
          </cell>
          <cell r="AB35">
            <v>23.384030418432999</v>
          </cell>
          <cell r="AC35">
            <v>11.111111111111116</v>
          </cell>
          <cell r="AD35">
            <v>3.3333333332818516</v>
          </cell>
          <cell r="AE35">
            <v>0.70140280553760981</v>
          </cell>
          <cell r="AF35">
            <v>-3.8719285181493479</v>
          </cell>
        </row>
        <row r="36">
          <cell r="T36" t="str">
            <v>2006 3º Bim</v>
          </cell>
          <cell r="U36">
            <v>5.7377049181158934</v>
          </cell>
          <cell r="V36">
            <v>-12.178387650154132</v>
          </cell>
          <cell r="W36">
            <v>7.9091620986725175</v>
          </cell>
          <cell r="X36">
            <v>3.41207349082151</v>
          </cell>
          <cell r="Y36">
            <v>9.3686354377649383</v>
          </cell>
          <cell r="Z36">
            <v>3.3014769765541185</v>
          </cell>
          <cell r="AA36">
            <v>4.3282236250010486</v>
          </cell>
          <cell r="AB36">
            <v>33.454545454435447</v>
          </cell>
          <cell r="AC36">
            <v>16.022099447504278</v>
          </cell>
          <cell r="AD36">
            <v>5.2356020943252979</v>
          </cell>
          <cell r="AE36">
            <v>4.3654822335753574</v>
          </cell>
          <cell r="AF36">
            <v>4.1167664670482607</v>
          </cell>
        </row>
        <row r="37">
          <cell r="T37" t="str">
            <v>2006 4º Bim</v>
          </cell>
          <cell r="U37">
            <v>4.3096568235813315</v>
          </cell>
          <cell r="V37">
            <v>-8.2068577852732805</v>
          </cell>
          <cell r="W37">
            <v>6.2499999999687361</v>
          </cell>
          <cell r="X37">
            <v>-1.8817204300726975</v>
          </cell>
          <cell r="Y37">
            <v>6.1983471073990826</v>
          </cell>
          <cell r="Z37">
            <v>2.7303754267029356</v>
          </cell>
          <cell r="AA37">
            <v>1.1187607572967107</v>
          </cell>
          <cell r="AB37">
            <v>26.727272727340367</v>
          </cell>
          <cell r="AC37">
            <v>15.359828141798015</v>
          </cell>
          <cell r="AD37">
            <v>7.1912013536714614</v>
          </cell>
          <cell r="AE37">
            <v>12.745098039137904</v>
          </cell>
          <cell r="AF37">
            <v>11.604584527266248</v>
          </cell>
        </row>
        <row r="38">
          <cell r="T38" t="str">
            <v>2006 5º Bim</v>
          </cell>
          <cell r="U38">
            <v>8.4278768233448034</v>
          </cell>
          <cell r="V38">
            <v>-6.1784897025481396</v>
          </cell>
          <cell r="W38">
            <v>8.4569732936752295</v>
          </cell>
          <cell r="X38">
            <v>0.49964311207273404</v>
          </cell>
          <cell r="Y38">
            <v>19.294377067192748</v>
          </cell>
          <cell r="Z38">
            <v>4.6450482033960405</v>
          </cell>
          <cell r="AA38">
            <v>3.0330882352440414</v>
          </cell>
          <cell r="AB38">
            <v>23.616236162270532</v>
          </cell>
          <cell r="AC38">
            <v>24.134312696691261</v>
          </cell>
          <cell r="AD38">
            <v>10.4991394148505</v>
          </cell>
          <cell r="AE38">
            <v>14.001986097240726</v>
          </cell>
          <cell r="AF38">
            <v>14.275092936774691</v>
          </cell>
        </row>
        <row r="39">
          <cell r="T39" t="str">
            <v>2006 6º Bim</v>
          </cell>
          <cell r="U39">
            <v>7.0912672357219098</v>
          </cell>
          <cell r="V39">
            <v>-3.8395415472805339</v>
          </cell>
          <cell r="W39">
            <v>7.7913715389265503</v>
          </cell>
          <cell r="X39">
            <v>3.6269430052064733</v>
          </cell>
          <cell r="Y39">
            <v>9.3508500772708558</v>
          </cell>
          <cell r="Z39">
            <v>2.4193548387019037</v>
          </cell>
          <cell r="AA39">
            <v>-1.9809244314426211</v>
          </cell>
          <cell r="AB39">
            <v>19.092122830543179</v>
          </cell>
          <cell r="AC39">
            <v>17.894736842046676</v>
          </cell>
          <cell r="AD39">
            <v>7.6479076478584762</v>
          </cell>
          <cell r="AE39">
            <v>10.159010600760986</v>
          </cell>
          <cell r="AF39">
            <v>4.0277777777555146</v>
          </cell>
        </row>
        <row r="40">
          <cell r="T40" t="str">
            <v>2007 1º Bim</v>
          </cell>
          <cell r="U40">
            <v>8.7362171331869742</v>
          </cell>
          <cell r="V40">
            <v>3.7443511943233254</v>
          </cell>
          <cell r="W40">
            <v>5.9135708869788584</v>
          </cell>
          <cell r="X40">
            <v>5.0556983719142856</v>
          </cell>
          <cell r="Y40">
            <v>21.729237770163977</v>
          </cell>
          <cell r="Z40">
            <v>4.9302325582105677</v>
          </cell>
          <cell r="AA40">
            <v>4.1616405307524973</v>
          </cell>
          <cell r="AB40">
            <v>17.555938037800487</v>
          </cell>
          <cell r="AC40">
            <v>19.337016574412537</v>
          </cell>
          <cell r="AD40">
            <v>11.040145985516725</v>
          </cell>
          <cell r="AE40">
            <v>16.846652267814875</v>
          </cell>
          <cell r="AF40">
            <v>6.852589641364859</v>
          </cell>
        </row>
        <row r="41">
          <cell r="T41" t="str">
            <v>2007 2º Bim</v>
          </cell>
          <cell r="U41">
            <v>9.6518987341604365</v>
          </cell>
          <cell r="V41">
            <v>6.8875893437184477</v>
          </cell>
          <cell r="W41">
            <v>6.7174515235050247</v>
          </cell>
          <cell r="X41">
            <v>6.9749216301119521</v>
          </cell>
          <cell r="Y41">
            <v>15.474919957199917</v>
          </cell>
          <cell r="Z41">
            <v>6.926406926501727</v>
          </cell>
          <cell r="AA41">
            <v>8.7386018237207033</v>
          </cell>
          <cell r="AB41">
            <v>27.889060092425886</v>
          </cell>
          <cell r="AC41">
            <v>25.151515151554982</v>
          </cell>
          <cell r="AD41">
            <v>14.006791171466837</v>
          </cell>
          <cell r="AE41">
            <v>25.373134328547266</v>
          </cell>
          <cell r="AF41">
            <v>7.4360960495112094</v>
          </cell>
        </row>
        <row r="42">
          <cell r="T42" t="str">
            <v>2007 3º Bim</v>
          </cell>
          <cell r="U42">
            <v>11.007751938002119</v>
          </cell>
          <cell r="V42">
            <v>5.7942708334334458</v>
          </cell>
          <cell r="W42">
            <v>8.2728592163315398</v>
          </cell>
          <cell r="X42">
            <v>16.243654822376286</v>
          </cell>
          <cell r="Y42">
            <v>13.035381750542152</v>
          </cell>
          <cell r="Z42">
            <v>8.9991589572205442</v>
          </cell>
          <cell r="AA42">
            <v>6.7415730336836344</v>
          </cell>
          <cell r="AB42">
            <v>20.43596730245525</v>
          </cell>
          <cell r="AC42">
            <v>26.571428571469635</v>
          </cell>
          <cell r="AD42">
            <v>15.50580431179014</v>
          </cell>
          <cell r="AE42">
            <v>25.972762645894232</v>
          </cell>
          <cell r="AF42">
            <v>14.162473040993518</v>
          </cell>
        </row>
        <row r="43">
          <cell r="T43" t="str">
            <v>2007 4º Bim</v>
          </cell>
          <cell r="U43">
            <v>9.7934200459528054</v>
          </cell>
          <cell r="V43">
            <v>4.4090630740736714</v>
          </cell>
          <cell r="W43">
            <v>5.5322128852139496</v>
          </cell>
          <cell r="X43">
            <v>11.575342465734595</v>
          </cell>
          <cell r="Y43">
            <v>17.70428015565637</v>
          </cell>
          <cell r="Z43">
            <v>10.548172757466311</v>
          </cell>
          <cell r="AA43">
            <v>10.808510638293335</v>
          </cell>
          <cell r="AB43">
            <v>34.863701578146667</v>
          </cell>
          <cell r="AC43">
            <v>24.208566107961893</v>
          </cell>
          <cell r="AD43">
            <v>14.285714285615025</v>
          </cell>
          <cell r="AE43">
            <v>24.434782608724468</v>
          </cell>
          <cell r="AF43">
            <v>9.4993581514182246</v>
          </cell>
        </row>
        <row r="44">
          <cell r="T44" t="str">
            <v>2007 5º Bim</v>
          </cell>
          <cell r="U44">
            <v>8.8938714499776861</v>
          </cell>
          <cell r="V44">
            <v>4.756097560949657</v>
          </cell>
          <cell r="W44">
            <v>5.9507523940412588</v>
          </cell>
          <cell r="X44">
            <v>11.150568181823761</v>
          </cell>
          <cell r="Y44">
            <v>13.308687615606729</v>
          </cell>
          <cell r="Z44">
            <v>10.804020100470479</v>
          </cell>
          <cell r="AA44">
            <v>5.7091882247968018</v>
          </cell>
          <cell r="AB44">
            <v>34.32835820883502</v>
          </cell>
          <cell r="AC44">
            <v>19.611158072631298</v>
          </cell>
          <cell r="AD44">
            <v>14.252336448571867</v>
          </cell>
          <cell r="AE44">
            <v>25.348432055767844</v>
          </cell>
          <cell r="AF44">
            <v>12.947299934927091</v>
          </cell>
        </row>
        <row r="45">
          <cell r="T45" t="str">
            <v>2007 6º Bim</v>
          </cell>
          <cell r="U45">
            <v>9.8099325566439521</v>
          </cell>
          <cell r="V45">
            <v>4.827175208626544</v>
          </cell>
          <cell r="W45">
            <v>6.2724014337973921</v>
          </cell>
          <cell r="X45">
            <v>10.583333333291645</v>
          </cell>
          <cell r="Y45">
            <v>13.286219081204443</v>
          </cell>
          <cell r="Z45">
            <v>10.944881889844238</v>
          </cell>
          <cell r="AA45">
            <v>7.4850299401517217</v>
          </cell>
          <cell r="AB45">
            <v>38.45291479809778</v>
          </cell>
          <cell r="AC45">
            <v>21.904761904807614</v>
          </cell>
          <cell r="AD45">
            <v>12.33243967837061</v>
          </cell>
          <cell r="AE45">
            <v>17.722534081758432</v>
          </cell>
          <cell r="AF45">
            <v>12.616822429889973</v>
          </cell>
        </row>
        <row r="46">
          <cell r="T46" t="str">
            <v>2008 1º Bim</v>
          </cell>
          <cell r="U46">
            <v>12.246489859571884</v>
          </cell>
          <cell r="V46">
            <v>5.1649035470016091</v>
          </cell>
          <cell r="W46">
            <v>8.3750894775360898</v>
          </cell>
          <cell r="X46">
            <v>14.029363784664151</v>
          </cell>
          <cell r="Y46">
            <v>18.785046729076239</v>
          </cell>
          <cell r="Z46">
            <v>15.159574468016412</v>
          </cell>
          <cell r="AA46">
            <v>12.738853503151958</v>
          </cell>
          <cell r="AB46">
            <v>32.064421669160396</v>
          </cell>
          <cell r="AC46">
            <v>28.61111111115595</v>
          </cell>
          <cell r="AD46">
            <v>16.35168446998183</v>
          </cell>
          <cell r="AE46">
            <v>25.415896487921998</v>
          </cell>
          <cell r="AF46">
            <v>13.795674869548758</v>
          </cell>
        </row>
        <row r="47">
          <cell r="T47" t="str">
            <v>2008 2º Bim</v>
          </cell>
          <cell r="U47">
            <v>9.8845598845072935</v>
          </cell>
          <cell r="V47">
            <v>6.8085106382860916</v>
          </cell>
          <cell r="W47">
            <v>4.5425048669946788</v>
          </cell>
          <cell r="X47">
            <v>15.970695970673221</v>
          </cell>
          <cell r="Y47">
            <v>20.794824399282884</v>
          </cell>
          <cell r="Z47">
            <v>12.388663967532686</v>
          </cell>
          <cell r="AA47">
            <v>9.5038434660946525</v>
          </cell>
          <cell r="AB47">
            <v>25.662650602417791</v>
          </cell>
          <cell r="AC47">
            <v>18.6440677966742</v>
          </cell>
          <cell r="AD47">
            <v>13.8495904691736</v>
          </cell>
          <cell r="AE47">
            <v>21.825396825326891</v>
          </cell>
          <cell r="AF47">
            <v>12.25666906993248</v>
          </cell>
        </row>
        <row r="48">
          <cell r="T48" t="str">
            <v>2008 3º Bim</v>
          </cell>
          <cell r="U48">
            <v>9.636871508388122</v>
          </cell>
          <cell r="V48">
            <v>12.676923076829439</v>
          </cell>
          <cell r="W48">
            <v>4.9597855226999554</v>
          </cell>
          <cell r="X48">
            <v>6.8231441047784447</v>
          </cell>
          <cell r="Y48">
            <v>16.144975288328524</v>
          </cell>
          <cell r="Z48">
            <v>11.033950617203692</v>
          </cell>
          <cell r="AA48">
            <v>11.821862348148681</v>
          </cell>
          <cell r="AB48">
            <v>34.728506787379402</v>
          </cell>
          <cell r="AC48">
            <v>18.209179834475098</v>
          </cell>
          <cell r="AD48">
            <v>12.921751615178279</v>
          </cell>
          <cell r="AE48">
            <v>20.231660231655457</v>
          </cell>
          <cell r="AF48">
            <v>7.9974811082969222</v>
          </cell>
        </row>
        <row r="49">
          <cell r="T49" t="str">
            <v>2008 4º Bim</v>
          </cell>
          <cell r="U49">
            <v>10.522648083556829</v>
          </cell>
          <cell r="V49">
            <v>13.489736070359193</v>
          </cell>
          <cell r="W49">
            <v>6.6357000663290755</v>
          </cell>
          <cell r="X49">
            <v>6.3228974830165541</v>
          </cell>
          <cell r="Y49">
            <v>16.280991735515581</v>
          </cell>
          <cell r="Z49">
            <v>11.645379413979029</v>
          </cell>
          <cell r="AA49">
            <v>7.6036866359755928</v>
          </cell>
          <cell r="AB49">
            <v>32.446808510605862</v>
          </cell>
          <cell r="AC49">
            <v>18.590704647605993</v>
          </cell>
          <cell r="AD49">
            <v>11.464088397887483</v>
          </cell>
          <cell r="AE49">
            <v>12.997903563960245</v>
          </cell>
          <cell r="AF49">
            <v>11.078546307207414</v>
          </cell>
        </row>
        <row r="50">
          <cell r="T50" t="str">
            <v>2008 5º Bim</v>
          </cell>
          <cell r="U50">
            <v>9.6774193547977561</v>
          </cell>
          <cell r="V50">
            <v>11.990686845219534</v>
          </cell>
          <cell r="W50">
            <v>4.2608134280065491</v>
          </cell>
          <cell r="X50">
            <v>4.600638977687832</v>
          </cell>
          <cell r="Y50">
            <v>18.352365415993653</v>
          </cell>
          <cell r="Z50">
            <v>15.419501133789781</v>
          </cell>
          <cell r="AA50">
            <v>11.223628691971976</v>
          </cell>
          <cell r="AB50">
            <v>46.888888888962164</v>
          </cell>
          <cell r="AC50">
            <v>13.992932862188322</v>
          </cell>
          <cell r="AD50">
            <v>9.4069529652790465</v>
          </cell>
          <cell r="AE50">
            <v>9.3120222376667616</v>
          </cell>
          <cell r="AF50">
            <v>8.6981566820400822</v>
          </cell>
        </row>
        <row r="51">
          <cell r="T51" t="str">
            <v>2008 6º Bim</v>
          </cell>
          <cell r="U51">
            <v>4.3551088777228131</v>
          </cell>
          <cell r="V51">
            <v>5.741898806086021</v>
          </cell>
          <cell r="W51">
            <v>4.6093310848058788</v>
          </cell>
          <cell r="X51">
            <v>-7.3097211755510756</v>
          </cell>
          <cell r="Y51">
            <v>4.5539613225489717</v>
          </cell>
          <cell r="Z51">
            <v>14.265436479708548</v>
          </cell>
          <cell r="AA51">
            <v>13.022284122563033</v>
          </cell>
          <cell r="AB51">
            <v>29.392712550720933</v>
          </cell>
          <cell r="AC51">
            <v>4.2968750000253131</v>
          </cell>
          <cell r="AD51">
            <v>-1.2529832935556984</v>
          </cell>
          <cell r="AE51">
            <v>-12.602179836521909</v>
          </cell>
          <cell r="AF51">
            <v>-4.9792531120806283</v>
          </cell>
        </row>
        <row r="52">
          <cell r="T52" t="str">
            <v>2009 1º Bim</v>
          </cell>
          <cell r="U52">
            <v>4.9339819318665601</v>
          </cell>
          <cell r="V52">
            <v>2.3076923076790434</v>
          </cell>
          <cell r="W52">
            <v>6.406869220493383</v>
          </cell>
          <cell r="X52">
            <v>-5.72246065812827</v>
          </cell>
          <cell r="Y52">
            <v>2.360346184045703</v>
          </cell>
          <cell r="Z52">
            <v>10.392609699787192</v>
          </cell>
          <cell r="AA52">
            <v>13.045711350845091</v>
          </cell>
          <cell r="AB52">
            <v>13.192904656189119</v>
          </cell>
          <cell r="AC52">
            <v>7.5593952483957061</v>
          </cell>
          <cell r="AD52">
            <v>2.1892655367076408</v>
          </cell>
          <cell r="AE52">
            <v>-0.22107590262037125</v>
          </cell>
          <cell r="AF52">
            <v>-12.581913499392483</v>
          </cell>
        </row>
        <row r="53">
          <cell r="T53" t="str">
            <v>2009 2º Bim</v>
          </cell>
          <cell r="U53">
            <v>4.1365725542058751</v>
          </cell>
          <cell r="V53">
            <v>4.0409789414010078</v>
          </cell>
          <cell r="W53">
            <v>6.6418373680421805</v>
          </cell>
          <cell r="X53">
            <v>-8.9703095388540035</v>
          </cell>
          <cell r="Y53">
            <v>-5.5087987758092432</v>
          </cell>
          <cell r="Z53">
            <v>13.400576368873306</v>
          </cell>
          <cell r="AA53">
            <v>5.3605615826840092</v>
          </cell>
          <cell r="AB53">
            <v>22.722914669188143</v>
          </cell>
          <cell r="AC53">
            <v>9.3877551020220338</v>
          </cell>
          <cell r="AD53">
            <v>2.7468933943744833</v>
          </cell>
          <cell r="AE53">
            <v>2.4755700325609142</v>
          </cell>
          <cell r="AF53">
            <v>-10.211946050141485</v>
          </cell>
        </row>
        <row r="54">
          <cell r="T54" t="str">
            <v>2009 3º Bim</v>
          </cell>
          <cell r="U54">
            <v>4.2038216560318586</v>
          </cell>
          <cell r="V54">
            <v>0.32768978706378959</v>
          </cell>
          <cell r="W54">
            <v>7.4074074074577112</v>
          </cell>
          <cell r="X54">
            <v>-6.0807358201435573</v>
          </cell>
          <cell r="Y54">
            <v>-3.7588652483194873</v>
          </cell>
          <cell r="Z54">
            <v>11.327310632405263</v>
          </cell>
          <cell r="AA54">
            <v>5.7204923967952404</v>
          </cell>
          <cell r="AB54">
            <v>14.189756507102524</v>
          </cell>
          <cell r="AC54">
            <v>11.330362826270557</v>
          </cell>
          <cell r="AD54">
            <v>6.5479974570339605</v>
          </cell>
          <cell r="AE54">
            <v>12.909441233141749</v>
          </cell>
          <cell r="AF54">
            <v>-6.8804664723741364</v>
          </cell>
        </row>
        <row r="55">
          <cell r="T55" t="str">
            <v>2009 4º Bim</v>
          </cell>
          <cell r="U55">
            <v>5.3593947036889578</v>
          </cell>
          <cell r="V55">
            <v>-4.1860465115475032</v>
          </cell>
          <cell r="W55">
            <v>9.271935283142918</v>
          </cell>
          <cell r="X55">
            <v>-3.9260969976820603</v>
          </cell>
          <cell r="Y55">
            <v>0.49751243777576004</v>
          </cell>
          <cell r="Z55">
            <v>14.131897712012176</v>
          </cell>
          <cell r="AA55">
            <v>11.491791577398857</v>
          </cell>
          <cell r="AB55">
            <v>4.6586345380786431</v>
          </cell>
          <cell r="AC55">
            <v>7.6485461441288649</v>
          </cell>
          <cell r="AD55">
            <v>3.221809169681511</v>
          </cell>
          <cell r="AE55">
            <v>1.855287569534303</v>
          </cell>
          <cell r="AF55">
            <v>-9.3403693932056715</v>
          </cell>
        </row>
        <row r="56">
          <cell r="T56" t="str">
            <v>2009 5º Bim</v>
          </cell>
          <cell r="U56">
            <v>6.8836045056803741</v>
          </cell>
          <cell r="V56">
            <v>-1.2474012474547713</v>
          </cell>
          <cell r="W56">
            <v>11.021671826626189</v>
          </cell>
          <cell r="X56">
            <v>-1.3439218082577198</v>
          </cell>
          <cell r="Y56">
            <v>2.7567195036643621</v>
          </cell>
          <cell r="Z56">
            <v>10.347085789107769</v>
          </cell>
          <cell r="AA56">
            <v>11.60849772386654</v>
          </cell>
          <cell r="AB56">
            <v>3.4795763993840323</v>
          </cell>
          <cell r="AC56">
            <v>7.935523868662786</v>
          </cell>
          <cell r="AD56">
            <v>10.218068535786639</v>
          </cell>
          <cell r="AE56">
            <v>19.326128417068844</v>
          </cell>
          <cell r="AF56">
            <v>-6.3063063063300113</v>
          </cell>
        </row>
        <row r="57">
          <cell r="T57" t="str">
            <v>2009 6º Bim</v>
          </cell>
          <cell r="U57">
            <v>8.935259497087511</v>
          </cell>
          <cell r="V57">
            <v>4.3010752688374287</v>
          </cell>
          <cell r="W57">
            <v>9.0811391724674007</v>
          </cell>
          <cell r="X57">
            <v>5.6910569105498743</v>
          </cell>
          <cell r="Y57">
            <v>13.484486873557611</v>
          </cell>
          <cell r="Z57">
            <v>10.993788819946527</v>
          </cell>
          <cell r="AA57">
            <v>9.3653727665165665</v>
          </cell>
          <cell r="AB57">
            <v>9.0738423028045467</v>
          </cell>
          <cell r="AC57">
            <v>7.0224719101243283</v>
          </cell>
          <cell r="AD57">
            <v>14.924471299028763</v>
          </cell>
          <cell r="AE57">
            <v>32.424006235353133</v>
          </cell>
          <cell r="AF57">
            <v>5.7392389270968236</v>
          </cell>
        </row>
        <row r="58">
          <cell r="T58" t="str">
            <v>2010 1º Bim</v>
          </cell>
          <cell r="U58">
            <v>11.258278145681654</v>
          </cell>
          <cell r="V58">
            <v>4.8004626951500873</v>
          </cell>
          <cell r="W58">
            <v>10.86281812545311</v>
          </cell>
          <cell r="X58">
            <v>6.2974203339060786</v>
          </cell>
          <cell r="Y58">
            <v>19.677171406614846</v>
          </cell>
          <cell r="Z58">
            <v>12.482566248316695</v>
          </cell>
          <cell r="AA58">
            <v>8.4507042253048503</v>
          </cell>
          <cell r="AB58">
            <v>26.54260528910357</v>
          </cell>
          <cell r="AC58">
            <v>5.4216867469286889</v>
          </cell>
          <cell r="AD58">
            <v>11.886662059394926</v>
          </cell>
          <cell r="AE58">
            <v>13.146233382556582</v>
          </cell>
          <cell r="AF58">
            <v>12.143928036029372</v>
          </cell>
        </row>
        <row r="59">
          <cell r="T59" t="str">
            <v>2010 2º Bim</v>
          </cell>
          <cell r="U59">
            <v>12.421185371971411</v>
          </cell>
          <cell r="V59">
            <v>5.9080962801199233</v>
          </cell>
          <cell r="W59">
            <v>10.360884749711241</v>
          </cell>
          <cell r="X59">
            <v>16.169326856331256</v>
          </cell>
          <cell r="Y59">
            <v>23.967611335982085</v>
          </cell>
          <cell r="Z59">
            <v>13.087674714098219</v>
          </cell>
          <cell r="AA59">
            <v>8.3585705632794429</v>
          </cell>
          <cell r="AB59">
            <v>25.234374999941057</v>
          </cell>
          <cell r="AC59">
            <v>6.7786069652250314</v>
          </cell>
          <cell r="AD59">
            <v>17.377466581789225</v>
          </cell>
          <cell r="AE59">
            <v>25.810553083266939</v>
          </cell>
          <cell r="AF59">
            <v>19.957081545098767</v>
          </cell>
        </row>
        <row r="60">
          <cell r="T60" t="str">
            <v>2010 3º Bim</v>
          </cell>
          <cell r="U60">
            <v>10.819070904652817</v>
          </cell>
          <cell r="V60">
            <v>5.9335873707028863</v>
          </cell>
          <cell r="W60">
            <v>9.9881093935940477</v>
          </cell>
          <cell r="X60">
            <v>8.0522306854968519</v>
          </cell>
          <cell r="Y60">
            <v>18.349299926354099</v>
          </cell>
          <cell r="Z60">
            <v>11.173533083609378</v>
          </cell>
          <cell r="AA60">
            <v>7.3287671233091656</v>
          </cell>
          <cell r="AB60">
            <v>25.661764705922895</v>
          </cell>
          <cell r="AC60">
            <v>6.1177815893955101</v>
          </cell>
          <cell r="AD60">
            <v>6.324582338929341</v>
          </cell>
          <cell r="AE60">
            <v>-2.2184300341290264</v>
          </cell>
          <cell r="AF60">
            <v>15.591734502281508</v>
          </cell>
        </row>
        <row r="61">
          <cell r="T61" t="str">
            <v>2010 4º Bim</v>
          </cell>
          <cell r="U61">
            <v>10.831837223240171</v>
          </cell>
          <cell r="V61">
            <v>8.522114347287868</v>
          </cell>
          <cell r="W61">
            <v>9.1116173120874286</v>
          </cell>
          <cell r="X61">
            <v>12.920673077026956</v>
          </cell>
          <cell r="Y61">
            <v>14.497878359261552</v>
          </cell>
          <cell r="Z61">
            <v>10.259433962189668</v>
          </cell>
          <cell r="AA61">
            <v>10.563380281713087</v>
          </cell>
          <cell r="AB61">
            <v>22.102839600981273</v>
          </cell>
          <cell r="AC61">
            <v>11.861421021759245</v>
          </cell>
          <cell r="AD61">
            <v>13.265306122464482</v>
          </cell>
          <cell r="AE61">
            <v>17.122040072890332</v>
          </cell>
          <cell r="AF61">
            <v>17.46216530855542</v>
          </cell>
        </row>
        <row r="62">
          <cell r="T62" t="str">
            <v>2010 5º Bim</v>
          </cell>
          <cell r="U62">
            <v>10.24590163931931</v>
          </cell>
          <cell r="V62">
            <v>7.7368421052849579</v>
          </cell>
          <cell r="W62">
            <v>8.142777467928596</v>
          </cell>
          <cell r="X62">
            <v>11.331269349855821</v>
          </cell>
          <cell r="Y62">
            <v>14.822266935041672</v>
          </cell>
          <cell r="Z62">
            <v>10.563798219562903</v>
          </cell>
          <cell r="AA62">
            <v>11.148878314026224</v>
          </cell>
          <cell r="AB62">
            <v>21.783625730953805</v>
          </cell>
          <cell r="AC62">
            <v>12.636415852878603</v>
          </cell>
          <cell r="AD62">
            <v>8.4793668739494787</v>
          </cell>
          <cell r="AE62">
            <v>5.0079914757500843</v>
          </cell>
          <cell r="AF62">
            <v>12.89592760186007</v>
          </cell>
        </row>
        <row r="63">
          <cell r="T63" t="str">
            <v>2010 6º Bim</v>
          </cell>
          <cell r="U63">
            <v>10.117878192559694</v>
          </cell>
          <cell r="V63">
            <v>6.3402061855940772</v>
          </cell>
          <cell r="W63">
            <v>5.9113300493284893</v>
          </cell>
          <cell r="X63">
            <v>9.5769230769002789</v>
          </cell>
          <cell r="Y63">
            <v>19.295478443727522</v>
          </cell>
          <cell r="Z63">
            <v>13.822048125317664</v>
          </cell>
          <cell r="AA63">
            <v>25.464788732316499</v>
          </cell>
          <cell r="AB63">
            <v>24.84222604702715</v>
          </cell>
          <cell r="AC63">
            <v>10.498687664001816</v>
          </cell>
          <cell r="AD63">
            <v>15.930599369113917</v>
          </cell>
          <cell r="AE63">
            <v>28.075338434409748</v>
          </cell>
          <cell r="AF63">
            <v>16.047197640058354</v>
          </cell>
        </row>
        <row r="64">
          <cell r="T64" t="str">
            <v>2011 1º Bim</v>
          </cell>
          <cell r="U64">
            <v>8.3928571428928844</v>
          </cell>
          <cell r="V64">
            <v>7.2847682118830193</v>
          </cell>
          <cell r="W64">
            <v>3.4154535273698938</v>
          </cell>
          <cell r="X64">
            <v>11.848679514599736</v>
          </cell>
          <cell r="Y64">
            <v>19.717405266549459</v>
          </cell>
          <cell r="Z64">
            <v>11.655300681930548</v>
          </cell>
          <cell r="AA64">
            <v>13.573523250977804</v>
          </cell>
          <cell r="AB64">
            <v>10.990712074248311</v>
          </cell>
          <cell r="AC64">
            <v>8.4444444445699762</v>
          </cell>
          <cell r="AD64">
            <v>12.970969734406079</v>
          </cell>
          <cell r="AE64">
            <v>21.018276762375688</v>
          </cell>
          <cell r="AF64">
            <v>17.780748663044356</v>
          </cell>
        </row>
        <row r="65">
          <cell r="T65" t="str">
            <v>2011 2º Bim</v>
          </cell>
          <cell r="U65">
            <v>7.0106561974321302</v>
          </cell>
          <cell r="V65">
            <v>2.0661157024276067</v>
          </cell>
          <cell r="W65">
            <v>5.8544303797350539</v>
          </cell>
          <cell r="X65">
            <v>3.4647550776907288</v>
          </cell>
          <cell r="Y65">
            <v>15.088177661681556</v>
          </cell>
          <cell r="Z65">
            <v>7.8089887641779487</v>
          </cell>
          <cell r="AA65">
            <v>1.956400223612742</v>
          </cell>
          <cell r="AB65">
            <v>1.8714909545166192</v>
          </cell>
          <cell r="AC65">
            <v>8.2702387885261519</v>
          </cell>
          <cell r="AD65">
            <v>4.067245119279117</v>
          </cell>
          <cell r="AE65">
            <v>-1.2127337039060881</v>
          </cell>
          <cell r="AF65">
            <v>7.9308288611085853</v>
          </cell>
        </row>
        <row r="66">
          <cell r="T66" t="str">
            <v>2011 3º Bim</v>
          </cell>
          <cell r="U66">
            <v>6.6740209596737765</v>
          </cell>
          <cell r="V66">
            <v>-0.51387461455144612</v>
          </cell>
          <cell r="W66">
            <v>2.3243243242745182</v>
          </cell>
          <cell r="X66">
            <v>8.3585095670061005</v>
          </cell>
          <cell r="Y66">
            <v>18.430884184345842</v>
          </cell>
          <cell r="Z66">
            <v>12.408759124109325</v>
          </cell>
          <cell r="AA66">
            <v>8.6790044671238409</v>
          </cell>
          <cell r="AB66">
            <v>29.490930368591918</v>
          </cell>
          <cell r="AC66">
            <v>3.2866379310331206</v>
          </cell>
          <cell r="AD66">
            <v>11.167227833883731</v>
          </cell>
          <cell r="AE66">
            <v>19.197207678890372</v>
          </cell>
          <cell r="AF66">
            <v>12.567713976094751</v>
          </cell>
        </row>
        <row r="67">
          <cell r="T67" t="str">
            <v>2011 4º Bim</v>
          </cell>
          <cell r="U67">
            <v>6.6954643628141852</v>
          </cell>
          <cell r="V67">
            <v>1.1928429423979203</v>
          </cell>
          <cell r="W67">
            <v>4.2275574112431213</v>
          </cell>
          <cell r="X67">
            <v>1.1176157530251141</v>
          </cell>
          <cell r="Y67">
            <v>18.900555898753058</v>
          </cell>
          <cell r="Z67">
            <v>10.000000000056652</v>
          </cell>
          <cell r="AA67">
            <v>5.9061957151329114</v>
          </cell>
          <cell r="AB67">
            <v>21.181646763044061</v>
          </cell>
          <cell r="AC67">
            <v>2.3097112861030888</v>
          </cell>
          <cell r="AD67">
            <v>6.3063063063262703</v>
          </cell>
          <cell r="AE67">
            <v>5.5469155002150439</v>
          </cell>
          <cell r="AF67">
            <v>6.4420218037516408</v>
          </cell>
        </row>
        <row r="68">
          <cell r="T68" t="str">
            <v>2011 5º Bim</v>
          </cell>
          <cell r="U68">
            <v>4.6733935210212296</v>
          </cell>
          <cell r="V68">
            <v>-0.92818759161151787</v>
          </cell>
          <cell r="W68">
            <v>2.8880866426040708</v>
          </cell>
          <cell r="X68">
            <v>-0.83426028915105643</v>
          </cell>
          <cell r="Y68">
            <v>14.485981308404083</v>
          </cell>
          <cell r="Z68">
            <v>9.17874396138596</v>
          </cell>
          <cell r="AA68">
            <v>3.5474006116865686</v>
          </cell>
          <cell r="AB68">
            <v>16.686674669849811</v>
          </cell>
          <cell r="AC68">
            <v>0.20397756249954657</v>
          </cell>
          <cell r="AD68">
            <v>3.0745179780834686</v>
          </cell>
          <cell r="AE68">
            <v>-0.20294266868188249</v>
          </cell>
          <cell r="AF68">
            <v>6.6132264528676599</v>
          </cell>
        </row>
        <row r="69">
          <cell r="T69" t="str">
            <v>2011 6º Bim</v>
          </cell>
          <cell r="U69">
            <v>6.6904549508512767</v>
          </cell>
          <cell r="V69">
            <v>0.72709646145991957</v>
          </cell>
          <cell r="W69">
            <v>5.2558139534633286</v>
          </cell>
          <cell r="X69">
            <v>0.63180063180776624</v>
          </cell>
          <cell r="Y69">
            <v>14.014984574687595</v>
          </cell>
          <cell r="Z69">
            <v>7.571288102207907</v>
          </cell>
          <cell r="AA69">
            <v>0.62864840596219551</v>
          </cell>
          <cell r="AB69">
            <v>30.882352941228895</v>
          </cell>
          <cell r="AC69">
            <v>3.0482977038718939</v>
          </cell>
          <cell r="AD69">
            <v>3.7641723355818835</v>
          </cell>
          <cell r="AE69">
            <v>-1.7003676470421114</v>
          </cell>
          <cell r="AF69">
            <v>5.4905948145000494</v>
          </cell>
        </row>
        <row r="70">
          <cell r="T70" t="str">
            <v>2012 1º Bim</v>
          </cell>
          <cell r="U70">
            <v>9.1158704009239209</v>
          </cell>
          <cell r="V70">
            <v>1.6460905350115018</v>
          </cell>
          <cell r="W70">
            <v>10.828370330287452</v>
          </cell>
          <cell r="X70">
            <v>-0.76579451185948555</v>
          </cell>
          <cell r="Y70">
            <v>13.30472103003828</v>
          </cell>
          <cell r="Z70">
            <v>8.995002776261817</v>
          </cell>
          <cell r="AA70">
            <v>5.2379195868571093</v>
          </cell>
          <cell r="AB70">
            <v>33.193863319382167</v>
          </cell>
          <cell r="AC70">
            <v>9.1920374706670582</v>
          </cell>
          <cell r="AD70">
            <v>5.6861673045158767</v>
          </cell>
          <cell r="AE70">
            <v>-1.4563106796028569</v>
          </cell>
          <cell r="AF70">
            <v>11.520998864932629</v>
          </cell>
        </row>
        <row r="71">
          <cell r="T71" t="str">
            <v>2012 2º Bim</v>
          </cell>
          <cell r="U71">
            <v>9.2243186583059522</v>
          </cell>
          <cell r="V71">
            <v>5.5668016195030479</v>
          </cell>
          <cell r="W71">
            <v>7.922272047826584</v>
          </cell>
          <cell r="X71">
            <v>1.3856812933382701</v>
          </cell>
          <cell r="Y71">
            <v>16.685584563030488</v>
          </cell>
          <cell r="Z71">
            <v>11.724856696181085</v>
          </cell>
          <cell r="AA71">
            <v>0.7675438595818207</v>
          </cell>
          <cell r="AB71">
            <v>30.006123698680941</v>
          </cell>
          <cell r="AC71">
            <v>5.9709521247542918</v>
          </cell>
          <cell r="AD71">
            <v>6.6180302240966826</v>
          </cell>
          <cell r="AE71">
            <v>0.66496163684550691</v>
          </cell>
          <cell r="AF71">
            <v>15.027624309398835</v>
          </cell>
        </row>
        <row r="72">
          <cell r="T72" t="str">
            <v>2012 3º Bim</v>
          </cell>
          <cell r="U72">
            <v>8.7383660807232033</v>
          </cell>
          <cell r="V72">
            <v>7.0247933884103775</v>
          </cell>
          <cell r="W72">
            <v>9.984152139531389</v>
          </cell>
          <cell r="X72">
            <v>2.2769516728579076</v>
          </cell>
          <cell r="Y72">
            <v>12.302839116700959</v>
          </cell>
          <cell r="Z72">
            <v>11.738261738249767</v>
          </cell>
          <cell r="AA72">
            <v>5.5196711685559841</v>
          </cell>
          <cell r="AB72">
            <v>-3.0275643922256235</v>
          </cell>
          <cell r="AC72">
            <v>7.3030777256533952</v>
          </cell>
          <cell r="AD72">
            <v>8.6320040383740082</v>
          </cell>
          <cell r="AE72">
            <v>9.5656417764814492</v>
          </cell>
          <cell r="AF72">
            <v>2.4061597690810732</v>
          </cell>
        </row>
        <row r="73">
          <cell r="T73" t="str">
            <v>2012 4º Bim</v>
          </cell>
          <cell r="U73">
            <v>8.6032388664467838</v>
          </cell>
          <cell r="V73">
            <v>8.8408644400296268</v>
          </cell>
          <cell r="W73">
            <v>6.7100650976722465</v>
          </cell>
          <cell r="X73">
            <v>7.0000000000245199</v>
          </cell>
          <cell r="Y73">
            <v>13.974025974004078</v>
          </cell>
          <cell r="Z73">
            <v>12.105007292130399</v>
          </cell>
          <cell r="AA73">
            <v>5.5221432476405097</v>
          </cell>
          <cell r="AB73">
            <v>11.255186721925758</v>
          </cell>
          <cell r="AC73">
            <v>8.4658799383794161</v>
          </cell>
          <cell r="AD73">
            <v>12.91126620137617</v>
          </cell>
          <cell r="AE73">
            <v>21.512770137549843</v>
          </cell>
          <cell r="AF73">
            <v>7.0763500931362966</v>
          </cell>
        </row>
        <row r="74">
          <cell r="T74" t="str">
            <v>2012 5º Bim</v>
          </cell>
          <cell r="U74">
            <v>8.878741755430708</v>
          </cell>
          <cell r="V74">
            <v>11.390532544377251</v>
          </cell>
          <cell r="W74">
            <v>8.1704260651269678</v>
          </cell>
          <cell r="X74">
            <v>4.9355019629515384</v>
          </cell>
          <cell r="Y74">
            <v>10.051020408151889</v>
          </cell>
          <cell r="Z74">
            <v>10.619469026535988</v>
          </cell>
          <cell r="AA74">
            <v>7.560543413992038</v>
          </cell>
          <cell r="AB74">
            <v>7.4588477366281269</v>
          </cell>
          <cell r="AC74">
            <v>10.737913486017581</v>
          </cell>
          <cell r="AD74">
            <v>8.2912032356202037</v>
          </cell>
          <cell r="AE74">
            <v>6.8632435180055795</v>
          </cell>
          <cell r="AF74">
            <v>6.9548872180601018</v>
          </cell>
        </row>
        <row r="75">
          <cell r="T75" t="str">
            <v>2012 6º Bim</v>
          </cell>
          <cell r="U75">
            <v>6.4799331104304914</v>
          </cell>
          <cell r="V75">
            <v>6.5447545716867728</v>
          </cell>
          <cell r="W75">
            <v>7.4679628811622489</v>
          </cell>
          <cell r="X75">
            <v>4.7436344610967573</v>
          </cell>
          <cell r="Y75">
            <v>8.4267491302928441</v>
          </cell>
          <cell r="Z75">
            <v>6.672760511886211</v>
          </cell>
          <cell r="AA75">
            <v>7.6305220883646774</v>
          </cell>
          <cell r="AB75">
            <v>-14.922752808991746</v>
          </cell>
          <cell r="AC75">
            <v>12.67767960048678</v>
          </cell>
          <cell r="AD75">
            <v>6.0314685314971417</v>
          </cell>
          <cell r="AE75">
            <v>5.7503506310909946</v>
          </cell>
          <cell r="AF75">
            <v>6.3132530120496577</v>
          </cell>
        </row>
        <row r="76">
          <cell r="T76" t="str">
            <v>2013 1º Bim</v>
          </cell>
          <cell r="U76">
            <v>2.9189733265998941</v>
          </cell>
          <cell r="V76">
            <v>3.9979757085602641</v>
          </cell>
          <cell r="W76">
            <v>0.63507572056100692</v>
          </cell>
          <cell r="X76">
            <v>2.9581993569624654</v>
          </cell>
          <cell r="Y76">
            <v>2.6988636363734386</v>
          </cell>
          <cell r="Z76">
            <v>8.7620988283442678</v>
          </cell>
          <cell r="AA76">
            <v>6.2039957939062695</v>
          </cell>
          <cell r="AB76">
            <v>6.910994764368561</v>
          </cell>
          <cell r="AC76">
            <v>10.026809651428081</v>
          </cell>
          <cell r="AD76">
            <v>4.1903776513694924</v>
          </cell>
          <cell r="AE76">
            <v>5.7471264367704222</v>
          </cell>
          <cell r="AF76">
            <v>7.8371501272911592</v>
          </cell>
        </row>
        <row r="77">
          <cell r="T77" t="str">
            <v>2013 2º Bim</v>
          </cell>
          <cell r="U77">
            <v>3.1190019193856555</v>
          </cell>
          <cell r="V77">
            <v>5.8964525407137813</v>
          </cell>
          <cell r="W77">
            <v>-0.55401662047384059</v>
          </cell>
          <cell r="X77">
            <v>8.0296127562196276</v>
          </cell>
          <cell r="Y77">
            <v>3.8910505835961784</v>
          </cell>
          <cell r="Z77">
            <v>9.7014925372862049</v>
          </cell>
          <cell r="AA77">
            <v>7.0729053319339874</v>
          </cell>
          <cell r="AB77">
            <v>1.3659915214107698</v>
          </cell>
          <cell r="AC77">
            <v>11.370558375670846</v>
          </cell>
          <cell r="AD77">
            <v>6.0606060605636891</v>
          </cell>
          <cell r="AE77">
            <v>11.077235772362858</v>
          </cell>
          <cell r="AF77">
            <v>7.7809798270608965</v>
          </cell>
        </row>
        <row r="78">
          <cell r="T78" t="str">
            <v>2013 3º Bim</v>
          </cell>
          <cell r="U78">
            <v>3.0432715168372093</v>
          </cell>
          <cell r="V78">
            <v>8.5907335907055895</v>
          </cell>
          <cell r="W78">
            <v>0.9125840537484553</v>
          </cell>
          <cell r="X78">
            <v>-1.0449795547408769</v>
          </cell>
          <cell r="Y78">
            <v>4.6348314606552421</v>
          </cell>
          <cell r="Z78">
            <v>7.4653553866685041</v>
          </cell>
          <cell r="AA78">
            <v>-1.3912075681467573</v>
          </cell>
          <cell r="AB78">
            <v>3.0754892823734448</v>
          </cell>
          <cell r="AC78">
            <v>7.6324744774142417</v>
          </cell>
          <cell r="AD78">
            <v>1.1152416356951189</v>
          </cell>
          <cell r="AE78">
            <v>-3.0734966592583901</v>
          </cell>
          <cell r="AF78">
            <v>4.8872180450458824</v>
          </cell>
        </row>
        <row r="79">
          <cell r="T79" t="str">
            <v>2013 4º Bim</v>
          </cell>
          <cell r="U79">
            <v>6.104380242353491</v>
          </cell>
          <cell r="V79">
            <v>6.5433212996758527</v>
          </cell>
          <cell r="W79">
            <v>4.1764429845403406</v>
          </cell>
          <cell r="X79">
            <v>4.8696507623424035</v>
          </cell>
          <cell r="Y79">
            <v>9.3892433910903748</v>
          </cell>
          <cell r="Z79">
            <v>10.754553339087302</v>
          </cell>
          <cell r="AA79">
            <v>-0.4663212435158437</v>
          </cell>
          <cell r="AB79">
            <v>8.1118881119229371</v>
          </cell>
          <cell r="AC79">
            <v>10.075685903561361</v>
          </cell>
          <cell r="AD79">
            <v>1.3686534216243995</v>
          </cell>
          <cell r="AE79">
            <v>-7.6394502829363331</v>
          </cell>
          <cell r="AF79">
            <v>7.1304347826150583</v>
          </cell>
        </row>
        <row r="80">
          <cell r="T80" t="str">
            <v>2013 5º Bim</v>
          </cell>
          <cell r="U80">
            <v>4.799627213433344</v>
          </cell>
          <cell r="V80">
            <v>5.4448871182174008</v>
          </cell>
          <cell r="W80">
            <v>2.0852641335063815</v>
          </cell>
          <cell r="X80">
            <v>2.0844468198585098</v>
          </cell>
          <cell r="Y80">
            <v>6.1659712563785662</v>
          </cell>
          <cell r="Z80">
            <v>11.555555555514774</v>
          </cell>
          <cell r="AA80">
            <v>-0.27457440966064395</v>
          </cell>
          <cell r="AB80">
            <v>13.259932982318844</v>
          </cell>
          <cell r="AC80">
            <v>13.556985294063328</v>
          </cell>
          <cell r="AD80">
            <v>4.8085901027199895</v>
          </cell>
          <cell r="AE80">
            <v>3.5680304471674029</v>
          </cell>
          <cell r="AF80">
            <v>8.5676625658863692</v>
          </cell>
        </row>
        <row r="81">
          <cell r="T81" t="str">
            <v>2013 6º Bim</v>
          </cell>
          <cell r="U81">
            <v>5.2610914801756836</v>
          </cell>
          <cell r="V81">
            <v>7.3622402890483496</v>
          </cell>
          <cell r="W81">
            <v>3.9062499999881428</v>
          </cell>
          <cell r="X81">
            <v>4.129204129200037</v>
          </cell>
          <cell r="Y81">
            <v>3.2442067735997338</v>
          </cell>
          <cell r="Z81">
            <v>12.296486718115229</v>
          </cell>
          <cell r="AA81">
            <v>2.3217247097883309</v>
          </cell>
          <cell r="AB81">
            <v>8.5843995047543142</v>
          </cell>
          <cell r="AC81">
            <v>9.3078758949871165</v>
          </cell>
          <cell r="AD81">
            <v>4.2868920032799629</v>
          </cell>
          <cell r="AE81">
            <v>2.1220159151462248</v>
          </cell>
          <cell r="AF81">
            <v>5.3490480507210281</v>
          </cell>
        </row>
        <row r="82">
          <cell r="T82" t="str">
            <v>2014 1º Bim</v>
          </cell>
          <cell r="U82">
            <v>7.4816625916693358</v>
          </cell>
          <cell r="V82">
            <v>10.267639902637061</v>
          </cell>
          <cell r="W82">
            <v>5.5339805825212141</v>
          </cell>
          <cell r="X82">
            <v>4.9344159899983309</v>
          </cell>
          <cell r="Y82">
            <v>7.837713231904031</v>
          </cell>
          <cell r="Z82">
            <v>14.379391100601179</v>
          </cell>
          <cell r="AA82">
            <v>-1.8811881188144697</v>
          </cell>
          <cell r="AB82">
            <v>1.6160626836646097</v>
          </cell>
          <cell r="AC82">
            <v>13.645224171549962</v>
          </cell>
          <cell r="AD82">
            <v>6.3555114200457341</v>
          </cell>
          <cell r="AE82">
            <v>3.1055900620988064</v>
          </cell>
          <cell r="AF82">
            <v>10.146295422295303</v>
          </cell>
        </row>
        <row r="83">
          <cell r="T83" t="str">
            <v>2014 2º Bim</v>
          </cell>
          <cell r="U83">
            <v>2.6523964634630026</v>
          </cell>
          <cell r="V83">
            <v>2.8972385694902458</v>
          </cell>
          <cell r="W83">
            <v>3.2033426183833313</v>
          </cell>
          <cell r="X83">
            <v>-6.2203479177907255</v>
          </cell>
          <cell r="Y83">
            <v>3.1835205992968296</v>
          </cell>
          <cell r="Z83">
            <v>7.3554421768256883</v>
          </cell>
          <cell r="AA83">
            <v>-9.7560975610201499</v>
          </cell>
          <cell r="AB83">
            <v>-4.8327137546522732</v>
          </cell>
          <cell r="AC83">
            <v>5.3327256152900793</v>
          </cell>
          <cell r="AD83">
            <v>-2.9032258064521144</v>
          </cell>
          <cell r="AE83">
            <v>-12.946020128076462</v>
          </cell>
          <cell r="AF83">
            <v>-2.3618538324524874</v>
          </cell>
        </row>
        <row r="84">
          <cell r="T84" t="str">
            <v>2014 3º Bim</v>
          </cell>
          <cell r="U84">
            <v>2.8149515459120256</v>
          </cell>
          <cell r="V84">
            <v>-0.26666666666529393</v>
          </cell>
          <cell r="W84">
            <v>1.761066159021496</v>
          </cell>
          <cell r="X84">
            <v>-0.1377410468416107</v>
          </cell>
          <cell r="Y84">
            <v>4.3847874720973845</v>
          </cell>
          <cell r="Z84">
            <v>9.0266222961567379</v>
          </cell>
          <cell r="AA84">
            <v>-7.6749435666350285</v>
          </cell>
          <cell r="AB84">
            <v>-5.4701627486138937</v>
          </cell>
          <cell r="AC84">
            <v>10.027100271045054</v>
          </cell>
          <cell r="AD84">
            <v>-2.5735294117816054</v>
          </cell>
          <cell r="AE84">
            <v>-12.637867647071877</v>
          </cell>
          <cell r="AF84">
            <v>-1.2992831540636351</v>
          </cell>
        </row>
        <row r="85">
          <cell r="T85" t="str">
            <v>2014 4º Bim</v>
          </cell>
          <cell r="U85">
            <v>-0.9222661397157772</v>
          </cell>
          <cell r="V85">
            <v>4.2354934316701787E-2</v>
          </cell>
          <cell r="W85">
            <v>-0.76576576578564204</v>
          </cell>
          <cell r="X85">
            <v>-2.4859287054337043</v>
          </cell>
          <cell r="Y85">
            <v>-8.3333333333497901</v>
          </cell>
          <cell r="Z85">
            <v>7.1260767423820148</v>
          </cell>
          <cell r="AA85">
            <v>-10.619469026585438</v>
          </cell>
          <cell r="AB85">
            <v>-7.5032341526333202</v>
          </cell>
          <cell r="AC85">
            <v>4.3833261710101157</v>
          </cell>
          <cell r="AD85">
            <v>-5.8362369338011426</v>
          </cell>
          <cell r="AE85">
            <v>-14.967177242897712</v>
          </cell>
          <cell r="AF85">
            <v>-4.5048701299133072</v>
          </cell>
        </row>
        <row r="86">
          <cell r="T86" t="str">
            <v>2014 5º Bim</v>
          </cell>
          <cell r="U86">
            <v>1.3783903957235388</v>
          </cell>
          <cell r="V86">
            <v>2.5608732157386349</v>
          </cell>
          <cell r="W86">
            <v>-1.1102230246251565E-14</v>
          </cell>
          <cell r="X86">
            <v>0.31413612567652294</v>
          </cell>
          <cell r="Y86">
            <v>-0.87336244537531416</v>
          </cell>
          <cell r="Z86">
            <v>10.079681274905417</v>
          </cell>
          <cell r="AA86">
            <v>-12.224669603494275</v>
          </cell>
          <cell r="AB86">
            <v>-1.563820794597004</v>
          </cell>
          <cell r="AC86">
            <v>5.4633751517732865</v>
          </cell>
          <cell r="AD86">
            <v>-1.7817371937753901</v>
          </cell>
          <cell r="AE86">
            <v>-8.0385852089774108</v>
          </cell>
          <cell r="AF86">
            <v>-0.16187778223809568</v>
          </cell>
        </row>
        <row r="87">
          <cell r="T87" t="str">
            <v>2014 6º Bim</v>
          </cell>
          <cell r="U87">
            <v>0.78328981719577584</v>
          </cell>
          <cell r="V87">
            <v>1.0517458982510774</v>
          </cell>
          <cell r="W87">
            <v>-1.1476058567433056</v>
          </cell>
          <cell r="X87">
            <v>-1.5350175887155149</v>
          </cell>
          <cell r="Y87">
            <v>-0.93232044202238296</v>
          </cell>
          <cell r="Z87">
            <v>7.0202212895899674</v>
          </cell>
          <cell r="AA87">
            <v>-7.6175040518619568</v>
          </cell>
          <cell r="AB87">
            <v>6.5374382363782457</v>
          </cell>
          <cell r="AC87">
            <v>9.0143480973122081</v>
          </cell>
          <cell r="AD87">
            <v>-2.2924901185379043</v>
          </cell>
          <cell r="AE87">
            <v>-9.0476190476385661</v>
          </cell>
          <cell r="AF87">
            <v>-0.77452667811663822</v>
          </cell>
        </row>
        <row r="88">
          <cell r="T88" t="str">
            <v>2015 1º Bim</v>
          </cell>
          <cell r="U88">
            <v>-1.3193812557033113</v>
          </cell>
          <cell r="V88">
            <v>-5.030891438631679</v>
          </cell>
          <cell r="W88">
            <v>-0.78196872122044958</v>
          </cell>
          <cell r="X88">
            <v>-3.8690476190241574</v>
          </cell>
          <cell r="Y88">
            <v>-6.6695168875503867</v>
          </cell>
          <cell r="Z88">
            <v>3.4398034398251509</v>
          </cell>
          <cell r="AA88">
            <v>-8.375378405650169</v>
          </cell>
          <cell r="AB88">
            <v>14.361445783110272</v>
          </cell>
          <cell r="AC88">
            <v>3.8593481989793066</v>
          </cell>
          <cell r="AD88">
            <v>-7.516339869246802</v>
          </cell>
          <cell r="AE88">
            <v>-19.829317269065939</v>
          </cell>
          <cell r="AF88">
            <v>-7.7549271636858315</v>
          </cell>
        </row>
        <row r="89">
          <cell r="T89" t="str">
            <v>2015 2º Bim</v>
          </cell>
          <cell r="U89">
            <v>-1.4959202175562125</v>
          </cell>
          <cell r="V89">
            <v>-2.0677518697985064</v>
          </cell>
          <cell r="W89">
            <v>-2.2042285199902589</v>
          </cell>
          <cell r="X89">
            <v>-4.4406970207926495</v>
          </cell>
          <cell r="Y89">
            <v>-11.025408348423316</v>
          </cell>
          <cell r="Z89">
            <v>8.2376237623586377</v>
          </cell>
          <cell r="AA89">
            <v>-7.3761261261224398</v>
          </cell>
          <cell r="AB89">
            <v>12.451171874961942</v>
          </cell>
          <cell r="AC89">
            <v>7.2695802683328203</v>
          </cell>
          <cell r="AD89">
            <v>-4.5562411011222492</v>
          </cell>
          <cell r="AE89">
            <v>-11.875985286415691</v>
          </cell>
          <cell r="AF89">
            <v>-0.59333637608266487</v>
          </cell>
        </row>
        <row r="90">
          <cell r="T90" t="str">
            <v>2015 3º Bim</v>
          </cell>
          <cell r="U90">
            <v>-3.6355475763178768</v>
          </cell>
          <cell r="V90">
            <v>-2.6292335115554843</v>
          </cell>
          <cell r="W90">
            <v>-2.3386342376472857</v>
          </cell>
          <cell r="X90">
            <v>-6.2988505746836125</v>
          </cell>
          <cell r="Y90">
            <v>-16.245177882595531</v>
          </cell>
          <cell r="Z90">
            <v>3.7390309042321102</v>
          </cell>
          <cell r="AA90">
            <v>-9.0464547677046916</v>
          </cell>
          <cell r="AB90">
            <v>3.3476805356570827</v>
          </cell>
          <cell r="AC90">
            <v>0.73891625613737855</v>
          </cell>
          <cell r="AD90">
            <v>-7.1698113207512071</v>
          </cell>
          <cell r="AE90">
            <v>-15.097317201446003</v>
          </cell>
          <cell r="AF90">
            <v>-5.4017249206337992</v>
          </cell>
        </row>
        <row r="91">
          <cell r="T91" t="str">
            <v>2015 4º Bim</v>
          </cell>
          <cell r="U91">
            <v>-5.4078014184335448</v>
          </cell>
          <cell r="V91">
            <v>-5.7154953429499162</v>
          </cell>
          <cell r="W91">
            <v>-3.7675896504885009</v>
          </cell>
          <cell r="X91">
            <v>-10.918710918680407</v>
          </cell>
          <cell r="Y91">
            <v>-15.72727272727753</v>
          </cell>
          <cell r="Z91">
            <v>1.4985380116856906</v>
          </cell>
          <cell r="AA91">
            <v>-12.405358182856807</v>
          </cell>
          <cell r="AB91">
            <v>-6.2937062937092119</v>
          </cell>
          <cell r="AC91">
            <v>-1.3174145738871657</v>
          </cell>
          <cell r="AD91">
            <v>-8.2793709527818393</v>
          </cell>
          <cell r="AE91">
            <v>-14.410705095221177</v>
          </cell>
          <cell r="AF91">
            <v>-8.1597960050876388</v>
          </cell>
        </row>
        <row r="92">
          <cell r="T92" t="str">
            <v>2015 5º Bim</v>
          </cell>
          <cell r="U92">
            <v>-5.9649122806827215</v>
          </cell>
          <cell r="V92">
            <v>-9.9467867375686367</v>
          </cell>
          <cell r="W92">
            <v>-1.2256014525728109</v>
          </cell>
          <cell r="X92">
            <v>-11.638830897670893</v>
          </cell>
          <cell r="Y92">
            <v>-17.180616740164666</v>
          </cell>
          <cell r="Z92">
            <v>-0.79623597532900714</v>
          </cell>
          <cell r="AA92">
            <v>-12.045169385186238</v>
          </cell>
          <cell r="AB92">
            <v>-17.518248175174378</v>
          </cell>
          <cell r="AC92">
            <v>-8.058326937803816</v>
          </cell>
          <cell r="AD92">
            <v>-11.70068027212311</v>
          </cell>
          <cell r="AE92">
            <v>-22.77722277721146</v>
          </cell>
          <cell r="AF92">
            <v>-14.268342115910803</v>
          </cell>
        </row>
        <row r="93">
          <cell r="T93" t="str">
            <v>2015 6º Bim</v>
          </cell>
          <cell r="U93">
            <v>-7.4759437453919553</v>
          </cell>
          <cell r="V93">
            <v>-10.907577019153669</v>
          </cell>
          <cell r="W93">
            <v>-4.5636509207320426</v>
          </cell>
          <cell r="X93">
            <v>-11.822020136397771</v>
          </cell>
          <cell r="Y93">
            <v>-17.009410944574554</v>
          </cell>
          <cell r="Z93">
            <v>2.6024955436958486</v>
          </cell>
          <cell r="AA93">
            <v>-16.228070175482181</v>
          </cell>
          <cell r="AB93">
            <v>-11.452015697469797</v>
          </cell>
          <cell r="AC93">
            <v>-6.8955650929978463</v>
          </cell>
          <cell r="AD93">
            <v>-11.974110032392582</v>
          </cell>
          <cell r="AE93">
            <v>-22.13231794380992</v>
          </cell>
          <cell r="AF93">
            <v>-13.096270598455318</v>
          </cell>
        </row>
        <row r="94">
          <cell r="T94" t="str">
            <v>2016 1º Bim</v>
          </cell>
          <cell r="U94">
            <v>-7.6071922544932669</v>
          </cell>
          <cell r="V94">
            <v>-9.1542750929758618</v>
          </cell>
          <cell r="W94">
            <v>-3.6624942049007125</v>
          </cell>
          <cell r="X94">
            <v>-12.260061919507049</v>
          </cell>
          <cell r="Y94">
            <v>-18.460833715028002</v>
          </cell>
          <cell r="Z94">
            <v>2.6920031671164413</v>
          </cell>
          <cell r="AA94">
            <v>-14.427312775317647</v>
          </cell>
          <cell r="AB94">
            <v>-21.028234302547823</v>
          </cell>
          <cell r="AC94">
            <v>-13.336085879463067</v>
          </cell>
          <cell r="AD94">
            <v>-10.146390711789721</v>
          </cell>
          <cell r="AE94">
            <v>-14.777708202896722</v>
          </cell>
          <cell r="AF94">
            <v>-14.770088248919267</v>
          </cell>
        </row>
        <row r="95">
          <cell r="T95" t="str">
            <v>2016 2º Bim</v>
          </cell>
          <cell r="U95">
            <v>-6.2586286240530313</v>
          </cell>
          <cell r="V95">
            <v>-10.332434860769924</v>
          </cell>
          <cell r="W95">
            <v>-2.8978840846729081</v>
          </cell>
          <cell r="X95">
            <v>-12.588235294108262</v>
          </cell>
          <cell r="Y95">
            <v>-12.085670576249852</v>
          </cell>
          <cell r="Z95">
            <v>0.47566776439389447</v>
          </cell>
          <cell r="AA95">
            <v>-17.325227963495216</v>
          </cell>
          <cell r="AB95">
            <v>-11.159357359905254</v>
          </cell>
          <cell r="AC95">
            <v>-11.496571198085048</v>
          </cell>
          <cell r="AD95">
            <v>-8.5529587269249081</v>
          </cell>
          <cell r="AE95">
            <v>-12.343470482955565</v>
          </cell>
          <cell r="AF95">
            <v>-13.911845730009153</v>
          </cell>
        </row>
        <row r="96">
          <cell r="T96" t="str">
            <v>2016 3º Bim</v>
          </cell>
          <cell r="U96">
            <v>-6.9399161620676502</v>
          </cell>
          <cell r="V96">
            <v>-9.9313501144328455</v>
          </cell>
          <cell r="W96">
            <v>-3.6398467432740556</v>
          </cell>
          <cell r="X96">
            <v>-8.9303238469258694</v>
          </cell>
          <cell r="Y96">
            <v>-13.101330603890272</v>
          </cell>
          <cell r="Z96">
            <v>-2.3170283192123997</v>
          </cell>
          <cell r="AA96">
            <v>-21.505376344075188</v>
          </cell>
          <cell r="AB96">
            <v>-16.381304951427499</v>
          </cell>
          <cell r="AC96">
            <v>-12.061939690297264</v>
          </cell>
          <cell r="AD96">
            <v>-9.1463414633921261</v>
          </cell>
          <cell r="AE96">
            <v>-14.188351920694197</v>
          </cell>
          <cell r="AF96">
            <v>-10.076775431822437</v>
          </cell>
        </row>
        <row r="97">
          <cell r="T97" t="str">
            <v>2016 4º Bim</v>
          </cell>
          <cell r="U97">
            <v>-5.5763823804824808</v>
          </cell>
          <cell r="V97">
            <v>-9.7889537493734302</v>
          </cell>
          <cell r="W97">
            <v>-1.6037735848949741</v>
          </cell>
          <cell r="X97">
            <v>-12.36501079918143</v>
          </cell>
          <cell r="Y97">
            <v>-10.032362459560151</v>
          </cell>
          <cell r="Z97">
            <v>-3.4929780338516125</v>
          </cell>
          <cell r="AA97">
            <v>-16.023936170222996</v>
          </cell>
          <cell r="AB97">
            <v>-11.144278606978586</v>
          </cell>
          <cell r="AC97">
            <v>-11.138923654557409</v>
          </cell>
          <cell r="AD97">
            <v>-9.1780131114636241</v>
          </cell>
          <cell r="AE97">
            <v>-17.25796752852894</v>
          </cell>
          <cell r="AF97">
            <v>-9.7639981489805123</v>
          </cell>
        </row>
        <row r="98">
          <cell r="T98" t="str">
            <v>2016 5º Bim</v>
          </cell>
          <cell r="U98">
            <v>-6.9496268657039391</v>
          </cell>
          <cell r="V98">
            <v>-9.3636363636204081</v>
          </cell>
          <cell r="W98">
            <v>-4.5036764705823291</v>
          </cell>
          <cell r="X98">
            <v>-11.281748375657862</v>
          </cell>
          <cell r="Y98">
            <v>-13.45744680848513</v>
          </cell>
          <cell r="Z98">
            <v>-4.6698285297254944</v>
          </cell>
          <cell r="AA98">
            <v>-17.617689015688153</v>
          </cell>
          <cell r="AB98">
            <v>-9.4742321707531616</v>
          </cell>
          <cell r="AC98">
            <v>-8.2637729549729926</v>
          </cell>
          <cell r="AD98">
            <v>-9.296353364148791</v>
          </cell>
          <cell r="AE98">
            <v>-13.971539456707106</v>
          </cell>
          <cell r="AF98">
            <v>-12.104018912540004</v>
          </cell>
        </row>
        <row r="99">
          <cell r="T99" t="str">
            <v>2016 6º Bim</v>
          </cell>
          <cell r="U99">
            <v>-4.3999999999378652</v>
          </cell>
          <cell r="V99">
            <v>-6.6355140187268624</v>
          </cell>
          <cell r="W99">
            <v>-2.307046979898375</v>
          </cell>
          <cell r="X99">
            <v>-9.1344383057357028</v>
          </cell>
          <cell r="Y99">
            <v>-8.399832003379526</v>
          </cell>
          <cell r="Z99">
            <v>-4.6560111188425735</v>
          </cell>
          <cell r="AA99">
            <v>-12.094240837663516</v>
          </cell>
          <cell r="AB99">
            <v>-4.7542304592988582</v>
          </cell>
          <cell r="AC99">
            <v>-2.9502151198262383</v>
          </cell>
          <cell r="AD99">
            <v>-6.0661764705522314</v>
          </cell>
          <cell r="AE99">
            <v>-11.491442542767372</v>
          </cell>
          <cell r="AF99">
            <v>-2.9940119760106465</v>
          </cell>
        </row>
        <row r="100">
          <cell r="T100" t="str">
            <v>2017 1º Bim</v>
          </cell>
          <cell r="U100">
            <v>-2.4197284288298593</v>
          </cell>
          <cell r="V100">
            <v>-7.2355542790219278</v>
          </cell>
          <cell r="W100">
            <v>-0.1979581192632085</v>
          </cell>
          <cell r="X100">
            <v>1.2156609351208658</v>
          </cell>
          <cell r="Y100">
            <v>-0.76094760113099014</v>
          </cell>
          <cell r="Z100">
            <v>-3.5901391138228766</v>
          </cell>
          <cell r="AA100">
            <v>-8.4958372187673437</v>
          </cell>
          <cell r="AB100">
            <v>-10.413219236370697</v>
          </cell>
          <cell r="AC100">
            <v>-5.2336333281839948</v>
          </cell>
          <cell r="AD100">
            <v>-2.411748937678504</v>
          </cell>
          <cell r="AE100">
            <v>-9.2171078657965033</v>
          </cell>
          <cell r="AF100">
            <v>1.4490500242980042</v>
          </cell>
        </row>
        <row r="101">
          <cell r="T101" t="str">
            <v>2017 2º Bim</v>
          </cell>
          <cell r="U101">
            <v>-0.81977004650837237</v>
          </cell>
          <cell r="V101">
            <v>-3.2176831711737908</v>
          </cell>
          <cell r="W101">
            <v>-2.1105209903535704</v>
          </cell>
          <cell r="X101">
            <v>11.222419397038275</v>
          </cell>
          <cell r="Y101">
            <v>5.3645092895896473</v>
          </cell>
          <cell r="Z101">
            <v>-2.2778362404629715</v>
          </cell>
          <cell r="AA101">
            <v>1.4201419572218432</v>
          </cell>
          <cell r="AB101">
            <v>-5.2140206109182907</v>
          </cell>
          <cell r="AC101">
            <v>-1.1306053335248589</v>
          </cell>
          <cell r="AD101">
            <v>-1.2296090281003424</v>
          </cell>
          <cell r="AE101">
            <v>-8.3766655876828082</v>
          </cell>
          <cell r="AF101">
            <v>4.3008792685169883</v>
          </cell>
        </row>
        <row r="102">
          <cell r="T102" t="str">
            <v>2017 3º Bim</v>
          </cell>
          <cell r="U102">
            <v>2.741188518381743</v>
          </cell>
          <cell r="V102">
            <v>-0.11443967849938952</v>
          </cell>
          <cell r="W102">
            <v>0.44106807301087514</v>
          </cell>
          <cell r="X102">
            <v>4.665778280575017</v>
          </cell>
          <cell r="Y102">
            <v>13.13087428325912</v>
          </cell>
          <cell r="Z102">
            <v>3.141371349354305</v>
          </cell>
          <cell r="AA102">
            <v>-4.4766404376372915E-2</v>
          </cell>
          <cell r="AB102">
            <v>9.0755138758456653</v>
          </cell>
          <cell r="AC102">
            <v>3.6846226433890905</v>
          </cell>
          <cell r="AD102">
            <v>4.6202139298023859</v>
          </cell>
          <cell r="AE102">
            <v>4.6315161303114305</v>
          </cell>
          <cell r="AF102">
            <v>8.0725598616943053</v>
          </cell>
        </row>
        <row r="103">
          <cell r="T103" t="str">
            <v>2017 4º Bim</v>
          </cell>
          <cell r="U103">
            <v>3.3233536353215243</v>
          </cell>
          <cell r="V103">
            <v>-1.9166243777695602</v>
          </cell>
          <cell r="W103">
            <v>0.98013803907215369</v>
          </cell>
          <cell r="X103">
            <v>12.248939729458064</v>
          </cell>
          <cell r="Y103">
            <v>14.691686101604295</v>
          </cell>
          <cell r="Z103">
            <v>3.2763356874119465</v>
          </cell>
          <cell r="AA103">
            <v>-2.1820005442343193</v>
          </cell>
          <cell r="AB103">
            <v>3.9276835723431436</v>
          </cell>
          <cell r="AC103">
            <v>5.251389803735651</v>
          </cell>
          <cell r="AD103">
            <v>6.6585526615044133</v>
          </cell>
          <cell r="AE103">
            <v>10.220779785147949</v>
          </cell>
          <cell r="AF103">
            <v>12.036127443316991</v>
          </cell>
        </row>
        <row r="104">
          <cell r="T104" t="str">
            <v>2017 5º Bim</v>
          </cell>
          <cell r="U104">
            <v>4.3635461676657661</v>
          </cell>
          <cell r="V104">
            <v>-2.5013094101152933</v>
          </cell>
          <cell r="W104">
            <v>3.581963652926734</v>
          </cell>
          <cell r="X104">
            <v>8.4814421184506337</v>
          </cell>
          <cell r="Y104">
            <v>13.153872226535857</v>
          </cell>
          <cell r="Z104">
            <v>6.6357078333882491</v>
          </cell>
          <cell r="AA104">
            <v>-4.5957094817901218</v>
          </cell>
          <cell r="AB104">
            <v>0.95815360600677302</v>
          </cell>
          <cell r="AC104">
            <v>6.7129437265194269</v>
          </cell>
          <cell r="AD104">
            <v>8.3700256305857312</v>
          </cell>
          <cell r="AE104">
            <v>12.242388147067862</v>
          </cell>
          <cell r="AF104">
            <v>17.060480753898922</v>
          </cell>
        </row>
        <row r="105">
          <cell r="T105" t="str">
            <v>2017 6º Bim</v>
          </cell>
          <cell r="U105">
            <v>4.8656723562830573</v>
          </cell>
          <cell r="V105">
            <v>-4.8259163491609636</v>
          </cell>
          <cell r="W105">
            <v>5.8015615610803151</v>
          </cell>
          <cell r="X105">
            <v>7.5933883236186217</v>
          </cell>
          <cell r="Y105">
            <v>11.736345993519937</v>
          </cell>
          <cell r="Z105">
            <v>7.50657874381917</v>
          </cell>
          <cell r="AA105">
            <v>-6.4593169082274304</v>
          </cell>
          <cell r="AB105">
            <v>-13.093252332251925</v>
          </cell>
          <cell r="AC105">
            <v>2.9944511766807791</v>
          </cell>
          <cell r="AD105">
            <v>7.7006757897137623</v>
          </cell>
          <cell r="AE105">
            <v>7.5982739477620465</v>
          </cell>
          <cell r="AF105">
            <v>11.753240346583048</v>
          </cell>
        </row>
        <row r="106">
          <cell r="T106" t="str">
            <v>2018 1º Bim</v>
          </cell>
          <cell r="U106">
            <v>2.3693534688975282</v>
          </cell>
          <cell r="V106">
            <v>-5.2538915786272682</v>
          </cell>
          <cell r="W106">
            <v>2.5511627888076482</v>
          </cell>
          <cell r="X106">
            <v>-1.732842973588411</v>
          </cell>
          <cell r="Y106">
            <v>4.4895069152835365</v>
          </cell>
          <cell r="Z106">
            <v>4.9290547716313915</v>
          </cell>
          <cell r="AA106">
            <v>-6.6493109715229037</v>
          </cell>
          <cell r="AB106">
            <v>5.8582149720164178</v>
          </cell>
          <cell r="AC106">
            <v>9.2520680402920839</v>
          </cell>
          <cell r="AD106">
            <v>5.9521042489914633</v>
          </cell>
          <cell r="AE106">
            <v>18.953794786472301</v>
          </cell>
          <cell r="AF106">
            <v>6.7121511348042784</v>
          </cell>
        </row>
        <row r="107">
          <cell r="T107" t="str">
            <v>2018 2º Bim</v>
          </cell>
          <cell r="U107">
            <v>4.387992404508978</v>
          </cell>
          <cell r="V107">
            <v>-3.0029147203722739</v>
          </cell>
          <cell r="W107">
            <v>7.5287710159005039</v>
          </cell>
          <cell r="X107">
            <v>-3.7260689821558945</v>
          </cell>
          <cell r="Y107">
            <v>0.81476304693681723</v>
          </cell>
          <cell r="Z107">
            <v>7.5141906606310149</v>
          </cell>
          <cell r="AA107">
            <v>-8.868230512177</v>
          </cell>
          <cell r="AB107">
            <v>-1.2749665885623651</v>
          </cell>
          <cell r="AC107">
            <v>6.8905050441004922</v>
          </cell>
          <cell r="AD107">
            <v>8.7382264361676611</v>
          </cell>
          <cell r="AE107">
            <v>25.189222838369684</v>
          </cell>
          <cell r="AF107">
            <v>6.3617280654935104</v>
          </cell>
        </row>
        <row r="108">
          <cell r="T108" t="str">
            <v>2018 3º Bim</v>
          </cell>
          <cell r="U108">
            <v>2.1657486728418274</v>
          </cell>
          <cell r="V108">
            <v>-9.6921152135515332</v>
          </cell>
          <cell r="W108">
            <v>6.02782277864784</v>
          </cell>
          <cell r="X108">
            <v>-3.0486582015353036</v>
          </cell>
          <cell r="Y108">
            <v>-3.1925801801538034</v>
          </cell>
          <cell r="Z108">
            <v>4.5094548839645476</v>
          </cell>
          <cell r="AA108">
            <v>-12.56664296215031</v>
          </cell>
          <cell r="AB108">
            <v>-4.530005888457822</v>
          </cell>
          <cell r="AC108">
            <v>7.7117465680900166</v>
          </cell>
          <cell r="AD108">
            <v>2.9816836984607908</v>
          </cell>
          <cell r="AE108">
            <v>6.2098226930055178</v>
          </cell>
          <cell r="AF108">
            <v>1.8241962233327857</v>
          </cell>
        </row>
        <row r="109">
          <cell r="T109" t="str">
            <v>2018 4º Bim</v>
          </cell>
          <cell r="U109">
            <v>1.560482946034103</v>
          </cell>
          <cell r="V109">
            <v>-5.3573033347669607</v>
          </cell>
          <cell r="W109">
            <v>3.4438825917478155</v>
          </cell>
          <cell r="X109">
            <v>-2.5791216093294156</v>
          </cell>
          <cell r="Y109">
            <v>-5.0566253553025913</v>
          </cell>
          <cell r="Z109">
            <v>6.386377195354509</v>
          </cell>
          <cell r="AA109">
            <v>-12.478355998877166</v>
          </cell>
          <cell r="AB109">
            <v>0.1673372557943642</v>
          </cell>
          <cell r="AC109">
            <v>7.097174817238705</v>
          </cell>
          <cell r="AD109">
            <v>4.9154192894453663</v>
          </cell>
          <cell r="AE109">
            <v>16.161866885878151</v>
          </cell>
          <cell r="AF109">
            <v>4.0348183372894919</v>
          </cell>
        </row>
        <row r="110">
          <cell r="T110" t="str">
            <v>2018 5º Bim</v>
          </cell>
          <cell r="U110">
            <v>1.0693071727585934</v>
          </cell>
          <cell r="V110">
            <v>-4.8901033622377188</v>
          </cell>
          <cell r="W110">
            <v>1.2434530093962337</v>
          </cell>
          <cell r="X110">
            <v>3.0221261840579494</v>
          </cell>
          <cell r="Y110">
            <v>-2.0272100883294453</v>
          </cell>
          <cell r="Z110">
            <v>4.2746255669155575</v>
          </cell>
          <cell r="AA110">
            <v>-20.156094037489236</v>
          </cell>
          <cell r="AB110">
            <v>1.9377759239230352</v>
          </cell>
          <cell r="AC110">
            <v>5.9422654034672284</v>
          </cell>
          <cell r="AD110">
            <v>4.2835003324572574</v>
          </cell>
          <cell r="AE110">
            <v>15.633152432328057</v>
          </cell>
          <cell r="AF110">
            <v>2.5518601702184673</v>
          </cell>
        </row>
        <row r="111">
          <cell r="T111" t="str">
            <v>2018 6º Bim</v>
          </cell>
          <cell r="U111">
            <v>2.399000554388464</v>
          </cell>
          <cell r="V111">
            <v>-1.3316530166197937</v>
          </cell>
          <cell r="W111">
            <v>2.2498048297402207</v>
          </cell>
          <cell r="X111">
            <v>1.2875248316883692</v>
          </cell>
          <cell r="Y111">
            <v>-1.9983816093766649</v>
          </cell>
          <cell r="Z111">
            <v>7.4060972142209192</v>
          </cell>
          <cell r="AA111">
            <v>-28.032838619443567</v>
          </cell>
          <cell r="AB111">
            <v>-0.17014798455101676</v>
          </cell>
          <cell r="AC111">
            <v>8.7066188323957618</v>
          </cell>
          <cell r="AD111">
            <v>3.6657796982062729</v>
          </cell>
          <cell r="AE111">
            <v>9.8860455928210698</v>
          </cell>
          <cell r="AF111">
            <v>0.40592480549384025</v>
          </cell>
        </row>
        <row r="112">
          <cell r="T112" t="str">
            <v>2019 1º Bim</v>
          </cell>
          <cell r="U112">
            <v>2.881052070610246</v>
          </cell>
          <cell r="V112">
            <v>2.4642193178445515</v>
          </cell>
          <cell r="W112">
            <v>1.8179689337216143</v>
          </cell>
          <cell r="X112">
            <v>4.1528770605628207</v>
          </cell>
          <cell r="Y112">
            <v>-0.31809664808102323</v>
          </cell>
          <cell r="Z112">
            <v>8.6050411137660099</v>
          </cell>
          <cell r="AA112">
            <v>-26.783615439938334</v>
          </cell>
          <cell r="AB112">
            <v>5.6058519825796127</v>
          </cell>
          <cell r="AC112">
            <v>8.1763061587072592</v>
          </cell>
          <cell r="AD112">
            <v>5.4920952211942042</v>
          </cell>
          <cell r="AE112">
            <v>13.820902759119914</v>
          </cell>
          <cell r="AF112">
            <v>5.6100797680084469</v>
          </cell>
        </row>
        <row r="113">
          <cell r="T113" t="str">
            <v>2019 2º Bim</v>
          </cell>
          <cell r="U113">
            <v>-1.4415535378054067</v>
          </cell>
          <cell r="V113">
            <v>-3.645647884976122</v>
          </cell>
          <cell r="W113">
            <v>-2.308723578750782</v>
          </cell>
          <cell r="X113">
            <v>-4.0046866519639845</v>
          </cell>
          <cell r="Y113">
            <v>-2.5320335434601104</v>
          </cell>
          <cell r="Z113">
            <v>3.7584772752229156</v>
          </cell>
          <cell r="AA113">
            <v>-31.840523847310919</v>
          </cell>
          <cell r="AB113">
            <v>-1.8458191572220395</v>
          </cell>
          <cell r="AC113">
            <v>4.7053603588824933</v>
          </cell>
          <cell r="AD113">
            <v>-0.18901334595876618</v>
          </cell>
          <cell r="AE113">
            <v>2.700222755890036</v>
          </cell>
          <cell r="AF113">
            <v>1.8922446871639576</v>
          </cell>
        </row>
        <row r="114">
          <cell r="T114" t="str">
            <v>2019 3º Bim</v>
          </cell>
          <cell r="U114">
            <v>0.56223942981294961</v>
          </cell>
          <cell r="V114">
            <v>2.9977561326999247</v>
          </cell>
          <cell r="W114">
            <v>-0.21194842911569367</v>
          </cell>
          <cell r="X114">
            <v>-1.3944156673566521</v>
          </cell>
          <cell r="Y114">
            <v>-0.39084996972543751</v>
          </cell>
          <cell r="Z114">
            <v>6.4764916558577079</v>
          </cell>
          <cell r="AA114">
            <v>-21.435500061572988</v>
          </cell>
          <cell r="AB114">
            <v>-3.5961927706599228</v>
          </cell>
          <cell r="AC114">
            <v>0.71308996007826142</v>
          </cell>
          <cell r="AD114">
            <v>4.4774547922306285</v>
          </cell>
          <cell r="AE114">
            <v>17.229611703050594</v>
          </cell>
          <cell r="AF114">
            <v>4.0390863974644198</v>
          </cell>
        </row>
        <row r="115">
          <cell r="T115" t="str">
            <v>2019 4º Bim</v>
          </cell>
          <cell r="U115">
            <v>2.7832986374036528</v>
          </cell>
          <cell r="V115">
            <v>1.0092339741632594</v>
          </cell>
          <cell r="W115">
            <v>2.1034280940258165</v>
          </cell>
          <cell r="X115">
            <v>1.4985012931101105</v>
          </cell>
          <cell r="Y115">
            <v>2.9431410110287715</v>
          </cell>
          <cell r="Z115">
            <v>6.8005279195309409</v>
          </cell>
          <cell r="AA115">
            <v>-17.529362713802541</v>
          </cell>
          <cell r="AB115">
            <v>-2.3509059619577499</v>
          </cell>
          <cell r="AC115">
            <v>6.3522377511122663</v>
          </cell>
          <cell r="AD115">
            <v>4.4724082478964533</v>
          </cell>
          <cell r="AE115">
            <v>9.8005429808220246</v>
          </cell>
          <cell r="AF115">
            <v>3.1021811585757453</v>
          </cell>
        </row>
        <row r="116">
          <cell r="T116" t="str">
            <v>2019 5º Bim</v>
          </cell>
          <cell r="U116">
            <v>3.2526565887831316</v>
          </cell>
          <cell r="V116">
            <v>1.224232490800925</v>
          </cell>
          <cell r="W116">
            <v>1.4368637630930881</v>
          </cell>
          <cell r="X116">
            <v>0.40833371466508783</v>
          </cell>
          <cell r="Y116">
            <v>8.1294836089031985</v>
          </cell>
          <cell r="Z116">
            <v>6.9327537064898026</v>
          </cell>
          <cell r="AA116">
            <v>-14.283043988071942</v>
          </cell>
          <cell r="AB116">
            <v>2.3836031843257777</v>
          </cell>
          <cell r="AC116">
            <v>8.4229809802193181</v>
          </cell>
          <cell r="AD116">
            <v>5.0532707257406662</v>
          </cell>
          <cell r="AE116">
            <v>9.7709378960137983</v>
          </cell>
          <cell r="AF116">
            <v>6.1772743366967919</v>
          </cell>
        </row>
        <row r="117">
          <cell r="T117" t="str">
            <v>2019 6º Bim</v>
          </cell>
          <cell r="U117">
            <v>2.8412226112080941</v>
          </cell>
          <cell r="V117">
            <v>-1.0044931225561271E-2</v>
          </cell>
          <cell r="W117">
            <v>-0.38197613718425893</v>
          </cell>
          <cell r="X117">
            <v>0.52547917121492649</v>
          </cell>
          <cell r="Y117">
            <v>11.703531607608198</v>
          </cell>
          <cell r="Z117">
            <v>8.2542831326126489</v>
          </cell>
          <cell r="AA117">
            <v>-4.6772025014514274</v>
          </cell>
          <cell r="AB117">
            <v>4.6208490085648757</v>
          </cell>
          <cell r="AC117">
            <v>7.508407239084125</v>
          </cell>
          <cell r="AD117">
            <v>4.0318270390244271</v>
          </cell>
          <cell r="AE117">
            <v>8.0022333355168165</v>
          </cell>
          <cell r="AF117">
            <v>4.6210281455300484</v>
          </cell>
        </row>
        <row r="118">
          <cell r="T118" t="str">
            <v>2020 1º Bim</v>
          </cell>
          <cell r="U118">
            <v>2.982240676737824</v>
          </cell>
          <cell r="V118">
            <v>-0.12895258715875935</v>
          </cell>
          <cell r="W118">
            <v>0.51815566109880695</v>
          </cell>
          <cell r="X118">
            <v>1.7289704790549809</v>
          </cell>
          <cell r="Y118">
            <v>11.367890975186533</v>
          </cell>
          <cell r="Z118">
            <v>7.4313564686387279</v>
          </cell>
          <cell r="AA118">
            <v>-1.3326795221782484</v>
          </cell>
          <cell r="AB118">
            <v>-9.8910620200016943</v>
          </cell>
          <cell r="AC118">
            <v>8.1192537280095678</v>
          </cell>
          <cell r="AD118">
            <v>3.2191333881735451</v>
          </cell>
          <cell r="AE118">
            <v>5.0618364715444786</v>
          </cell>
          <cell r="AF118">
            <v>0.26815611879991152</v>
          </cell>
        </row>
        <row r="119">
          <cell r="T119" t="str">
            <v>2020 2º Bim</v>
          </cell>
          <cell r="U119">
            <v>-9.1046504460929647</v>
          </cell>
          <cell r="V119">
            <v>-17.586693740816429</v>
          </cell>
          <cell r="W119">
            <v>7.8424803660221531</v>
          </cell>
          <cell r="X119">
            <v>-60.226798131268168</v>
          </cell>
          <cell r="Y119">
            <v>-23.743382005675695</v>
          </cell>
          <cell r="Z119">
            <v>1.3616752379738362</v>
          </cell>
          <cell r="AA119">
            <v>-51.545044084239755</v>
          </cell>
          <cell r="AB119">
            <v>-34.066001068415886</v>
          </cell>
          <cell r="AC119">
            <v>-31.819500006867418</v>
          </cell>
          <cell r="AD119">
            <v>-16.958662556378489</v>
          </cell>
          <cell r="AE119">
            <v>-40.132226409129942</v>
          </cell>
          <cell r="AF119">
            <v>-14.438698450318576</v>
          </cell>
        </row>
        <row r="120">
          <cell r="T120" t="str">
            <v>2020 3º Bim</v>
          </cell>
          <cell r="U120">
            <v>-3.5125923489764843</v>
          </cell>
          <cell r="V120">
            <v>-18.905878291882971</v>
          </cell>
          <cell r="W120">
            <v>7.9036401284817259</v>
          </cell>
          <cell r="X120">
            <v>-53.049752727592782</v>
          </cell>
          <cell r="Y120">
            <v>7.4099968630922719</v>
          </cell>
          <cell r="Z120">
            <v>2.088667621852891</v>
          </cell>
          <cell r="AA120">
            <v>-54.362744647820485</v>
          </cell>
          <cell r="AB120">
            <v>-24.911143006594948</v>
          </cell>
          <cell r="AC120">
            <v>-7.6062089792823144</v>
          </cell>
          <cell r="AD120">
            <v>-9.2975968959493223</v>
          </cell>
          <cell r="AE120">
            <v>-31.706160066455023</v>
          </cell>
          <cell r="AF120">
            <v>8.1487857791326057</v>
          </cell>
        </row>
        <row r="121">
          <cell r="T121" t="str">
            <v>2020 4º Bim</v>
          </cell>
          <cell r="U121">
            <v>5.8361198573758211</v>
          </cell>
          <cell r="V121">
            <v>-9.845785188887346</v>
          </cell>
          <cell r="W121">
            <v>6.309403633473587</v>
          </cell>
          <cell r="X121">
            <v>-19.036230777948383</v>
          </cell>
          <cell r="Y121">
            <v>31.285179064846623</v>
          </cell>
          <cell r="Z121">
            <v>11.199350616242555</v>
          </cell>
          <cell r="AA121">
            <v>-34.048831342026574</v>
          </cell>
          <cell r="AB121">
            <v>-8.8254131044421928</v>
          </cell>
          <cell r="AC121">
            <v>13.985364165238924</v>
          </cell>
          <cell r="AD121">
            <v>2.7092969227439534</v>
          </cell>
          <cell r="AE121">
            <v>-13.39950723111123</v>
          </cell>
          <cell r="AF121">
            <v>23.4156864387989</v>
          </cell>
        </row>
        <row r="122">
          <cell r="T122" t="str">
            <v>2020 5º Bim</v>
          </cell>
          <cell r="U122">
            <v>7.8350624506705602</v>
          </cell>
          <cell r="V122">
            <v>-5.1838444072310086</v>
          </cell>
          <cell r="W122">
            <v>5.8610916178377215</v>
          </cell>
          <cell r="X122">
            <v>-4.5019323735541183</v>
          </cell>
          <cell r="Y122">
            <v>25.316106937481251</v>
          </cell>
          <cell r="Z122">
            <v>13.88334237700688</v>
          </cell>
          <cell r="AA122">
            <v>-35.568863437031752</v>
          </cell>
          <cell r="AB122">
            <v>-8.7674125049719507</v>
          </cell>
          <cell r="AC122">
            <v>18.537256180478078</v>
          </cell>
          <cell r="AD122">
            <v>6.7105217612329682</v>
          </cell>
          <cell r="AE122">
            <v>-3.816554637267533</v>
          </cell>
          <cell r="AF122">
            <v>25.890385286486595</v>
          </cell>
        </row>
        <row r="123">
          <cell r="T123" t="str">
            <v>2020 6º Bim</v>
          </cell>
          <cell r="U123">
            <v>2.319378218676027</v>
          </cell>
          <cell r="V123">
            <v>-6.5036062945537099</v>
          </cell>
          <cell r="W123">
            <v>0.99649039519695837</v>
          </cell>
          <cell r="X123">
            <v>-7.0115389340065555</v>
          </cell>
          <cell r="Y123">
            <v>9.803162432305923</v>
          </cell>
          <cell r="Z123">
            <v>13.031356422184338</v>
          </cell>
          <cell r="AA123">
            <v>-29.55737717443774</v>
          </cell>
          <cell r="AB123">
            <v>-11.235825377378694</v>
          </cell>
          <cell r="AC123">
            <v>8.1995226483390304</v>
          </cell>
          <cell r="AD123">
            <v>3.4358465583380626</v>
          </cell>
          <cell r="AE123">
            <v>1.5692851122343532</v>
          </cell>
          <cell r="AF123">
            <v>18.021887710930539</v>
          </cell>
        </row>
        <row r="124">
          <cell r="T124" t="str">
            <v>2021 1º Bim</v>
          </cell>
          <cell r="U124">
            <v>-2.1022107058400574</v>
          </cell>
          <cell r="V124">
            <v>-9.2039474778320418</v>
          </cell>
          <cell r="W124">
            <v>-1.6617047148973274</v>
          </cell>
          <cell r="X124">
            <v>-20.059885780806532</v>
          </cell>
          <cell r="Y124">
            <v>-2.4736969311413892</v>
          </cell>
          <cell r="Z124">
            <v>10.88407274139751</v>
          </cell>
          <cell r="AA124">
            <v>-48.074420734571341</v>
          </cell>
          <cell r="AB124">
            <v>-11.851966547521808</v>
          </cell>
          <cell r="AC124">
            <v>6.2200471367731991</v>
          </cell>
          <cell r="AD124">
            <v>-2.5155436551679178</v>
          </cell>
          <cell r="AE124">
            <v>-10.011988829728157</v>
          </cell>
          <cell r="AF124">
            <v>14.398510253803142</v>
          </cell>
        </row>
        <row r="125">
          <cell r="T125" t="str">
            <v>2021 2º Bim</v>
          </cell>
          <cell r="U125">
            <v>11.981580406909265</v>
          </cell>
          <cell r="V125">
            <v>7.935101658576138</v>
          </cell>
          <cell r="W125">
            <v>-2.8377405785876775</v>
          </cell>
          <cell r="X125">
            <v>61.792156490951911</v>
          </cell>
          <cell r="Y125">
            <v>36.351669958163811</v>
          </cell>
          <cell r="Z125">
            <v>21.523000068218188</v>
          </cell>
          <cell r="AA125">
            <v>15.372631567315409</v>
          </cell>
          <cell r="AB125">
            <v>18.457343794302837</v>
          </cell>
          <cell r="AC125">
            <v>60.596956378624391</v>
          </cell>
          <cell r="AD125">
            <v>23.48171343964227</v>
          </cell>
          <cell r="AE125">
            <v>64.605415261086847</v>
          </cell>
          <cell r="AF125">
            <v>38.591263206982696</v>
          </cell>
        </row>
        <row r="126">
          <cell r="T126" t="str">
            <v>2021 3º Bim</v>
          </cell>
          <cell r="U126">
            <v>11.024744469514935</v>
          </cell>
          <cell r="V126">
            <v>15.61280192569483</v>
          </cell>
          <cell r="W126">
            <v>-3.653227027144712</v>
          </cell>
          <cell r="X126">
            <v>102.15127018087928</v>
          </cell>
          <cell r="Y126">
            <v>7.4904376071205148</v>
          </cell>
          <cell r="Z126">
            <v>16.328607990705414</v>
          </cell>
          <cell r="AA126">
            <v>33.233326339383559</v>
          </cell>
          <cell r="AB126">
            <v>16.646679158902966</v>
          </cell>
          <cell r="AC126">
            <v>38.988328305705046</v>
          </cell>
          <cell r="AD126">
            <v>18.500394704123302</v>
          </cell>
          <cell r="AE126">
            <v>49.825822948944264</v>
          </cell>
          <cell r="AF126">
            <v>14.690355882167383</v>
          </cell>
        </row>
        <row r="127">
          <cell r="T127" t="str">
            <v>2021 4º Bim</v>
          </cell>
          <cell r="U127">
            <v>0.76540897839223465</v>
          </cell>
          <cell r="V127">
            <v>3.5391591769988517</v>
          </cell>
          <cell r="W127">
            <v>-3.22027407232367</v>
          </cell>
          <cell r="X127">
            <v>19.066419431860602</v>
          </cell>
          <cell r="Y127">
            <v>-15.980074121823662</v>
          </cell>
          <cell r="Z127">
            <v>5.7057180676835628</v>
          </cell>
          <cell r="AA127">
            <v>-12.730426982819477</v>
          </cell>
          <cell r="AB127">
            <v>-7.0990286443767259</v>
          </cell>
          <cell r="AC127">
            <v>16.461378493213317</v>
          </cell>
          <cell r="AD127">
            <v>3.4585176984933241</v>
          </cell>
          <cell r="AE127">
            <v>17.144432373793528</v>
          </cell>
          <cell r="AF127">
            <v>-5.7688625715308088</v>
          </cell>
        </row>
        <row r="128">
          <cell r="T128" t="str">
            <v>2021 5º Bim</v>
          </cell>
          <cell r="U128">
            <v>-6.031677272664993</v>
          </cell>
          <cell r="V128">
            <v>-5.9598288582079721</v>
          </cell>
          <cell r="W128">
            <v>-4.0957140361465587</v>
          </cell>
          <cell r="X128">
            <v>-0.91016409053041869</v>
          </cell>
          <cell r="Y128">
            <v>-22.654587294144434</v>
          </cell>
          <cell r="Z128">
            <v>1.9795424029795727</v>
          </cell>
          <cell r="AA128">
            <v>-5.8186034466585106</v>
          </cell>
          <cell r="AB128">
            <v>-12.840997755350703</v>
          </cell>
          <cell r="AC128">
            <v>-6.9863632038185468</v>
          </cell>
          <cell r="AD128">
            <v>-5.5329681919159874</v>
          </cell>
          <cell r="AE128">
            <v>-0.63788131055988462</v>
          </cell>
          <cell r="AF128">
            <v>-12.155615683084664</v>
          </cell>
        </row>
        <row r="129">
          <cell r="T129" t="str">
            <v>2021 6º Bim</v>
          </cell>
          <cell r="U129">
            <v>-3.5301546851237431</v>
          </cell>
          <cell r="V129">
            <v>-6.5653483497476461</v>
          </cell>
          <cell r="W129">
            <v>-0.51457830409362693</v>
          </cell>
          <cell r="X129">
            <v>-2.3219131903815415</v>
          </cell>
          <cell r="Y129">
            <v>-19.621988018815127</v>
          </cell>
          <cell r="Z129">
            <v>5.2563701888542091</v>
          </cell>
          <cell r="AA129">
            <v>-9.4346881473067903</v>
          </cell>
          <cell r="AB129">
            <v>-5.9898035516073751</v>
          </cell>
          <cell r="AC129">
            <v>-4.2338727816376709</v>
          </cell>
          <cell r="AD129">
            <v>-2.8094021285037463</v>
          </cell>
          <cell r="AE129">
            <v>1.0825369642533333</v>
          </cell>
          <cell r="AF129">
            <v>-6.0479395556216282</v>
          </cell>
        </row>
        <row r="130">
          <cell r="T130" t="str">
            <v>2022 1º Bim</v>
          </cell>
          <cell r="U130">
            <v>-0.1626912578907902</v>
          </cell>
          <cell r="V130">
            <v>-3.5661344795626215</v>
          </cell>
          <cell r="W130">
            <v>0.48411332239204352</v>
          </cell>
          <cell r="X130">
            <v>5.2465169423618452</v>
          </cell>
          <cell r="Y130">
            <v>-12.315073340646276</v>
          </cell>
          <cell r="Z130">
            <v>11.921777878004258</v>
          </cell>
          <cell r="AA130">
            <v>21.154135287449584</v>
          </cell>
          <cell r="AB130">
            <v>-7.823554609534189</v>
          </cell>
          <cell r="AC130">
            <v>-2.9258623433854991</v>
          </cell>
          <cell r="AD130">
            <v>-0.62281282864679044</v>
          </cell>
          <cell r="AE130">
            <v>1.4476456209413513</v>
          </cell>
          <cell r="AF130">
            <v>-7.9760498136418061</v>
          </cell>
        </row>
        <row r="131">
          <cell r="T131" t="str">
            <v>2022 2º Bim</v>
          </cell>
          <cell r="U131">
            <v>4.7188872630300027</v>
          </cell>
          <cell r="V131">
            <v>11.047856025286817</v>
          </cell>
          <cell r="W131">
            <v>0.25816377808294266</v>
          </cell>
          <cell r="X131">
            <v>52.863610209914192</v>
          </cell>
          <cell r="Y131">
            <v>-1.1202862193626539</v>
          </cell>
          <cell r="Z131">
            <v>3.5558882414332471</v>
          </cell>
          <cell r="AA131">
            <v>19.371674584028177</v>
          </cell>
          <cell r="AB131">
            <v>8.1242240903580232</v>
          </cell>
          <cell r="AC131">
            <v>4.8284677178791924</v>
          </cell>
          <cell r="AD131">
            <v>3.4570337016690322</v>
          </cell>
          <cell r="AE131">
            <v>3.2923820276344662</v>
          </cell>
          <cell r="AF131">
            <v>-4.1997949944798325</v>
          </cell>
        </row>
        <row r="132">
          <cell r="T132" t="str">
            <v>2022 3º Bim</v>
          </cell>
          <cell r="U132">
            <v>-0.14367710919621635</v>
          </cell>
          <cell r="V132">
            <v>7.5806420102449312</v>
          </cell>
          <cell r="W132">
            <v>0.86346139391184629</v>
          </cell>
          <cell r="X132">
            <v>5.4817810666297984</v>
          </cell>
          <cell r="Y132">
            <v>-13.557167735934561</v>
          </cell>
          <cell r="Z132">
            <v>9.1372894373636946</v>
          </cell>
          <cell r="AA132">
            <v>13.226796518385964</v>
          </cell>
          <cell r="AB132">
            <v>1.9642793233035638</v>
          </cell>
          <cell r="AC132">
            <v>-9.2829622022459812</v>
          </cell>
          <cell r="AD132">
            <v>-1.8530952668331491</v>
          </cell>
          <cell r="AE132">
            <v>-3.1906529557342522</v>
          </cell>
          <cell r="AF132">
            <v>-9.831127233870717</v>
          </cell>
        </row>
        <row r="133">
          <cell r="T133" t="str">
            <v>2022 4º Bim</v>
          </cell>
          <cell r="U133">
            <v>-1.9944322296978512</v>
          </cell>
          <cell r="V133">
            <v>23.654578272166148</v>
          </cell>
          <cell r="W133">
            <v>0.55162442284812929</v>
          </cell>
          <cell r="X133">
            <v>-11.093493933339161</v>
          </cell>
          <cell r="Y133">
            <v>-11.668004559772982</v>
          </cell>
          <cell r="Z133">
            <v>5.3083729427259252</v>
          </cell>
          <cell r="AA133">
            <v>15.689385535319268</v>
          </cell>
          <cell r="AB133">
            <v>0.87176827498083309</v>
          </cell>
          <cell r="AC133">
            <v>-20.495889407669022</v>
          </cell>
          <cell r="AD133">
            <v>-3.8725008884565426</v>
          </cell>
          <cell r="AE133">
            <v>-6.2757928310543054</v>
          </cell>
          <cell r="AF133">
            <v>-10.381660015834504</v>
          </cell>
        </row>
        <row r="134">
          <cell r="T134" t="str">
            <v>2022 5º Bim</v>
          </cell>
          <cell r="U134">
            <v>2.9599716014684363</v>
          </cell>
          <cell r="V134">
            <v>34.496913770061902</v>
          </cell>
          <cell r="W134">
            <v>3.2244539371926617</v>
          </cell>
          <cell r="X134">
            <v>-12.411153230044592</v>
          </cell>
          <cell r="Y134">
            <v>-3.4904031657255752</v>
          </cell>
          <cell r="Z134">
            <v>5.5488854973752666</v>
          </cell>
          <cell r="AA134">
            <v>22.102486152096024</v>
          </cell>
          <cell r="AB134">
            <v>7.7952603277968935</v>
          </cell>
          <cell r="AC134">
            <v>-9.2463745575432235</v>
          </cell>
          <cell r="AD134">
            <v>0.63722476910683667</v>
          </cell>
          <cell r="AE134">
            <v>-0.98533133974038067</v>
          </cell>
          <cell r="AF134">
            <v>-10.496566367816484</v>
          </cell>
        </row>
        <row r="135">
          <cell r="T135" t="str">
            <v>2022 6º Bim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T136" t="str">
            <v>2023 1º Bim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T137" t="str">
            <v>2023 2º Bim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T138" t="str">
            <v>2023 3º Bim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  <row r="139">
          <cell r="T139" t="str">
            <v>2023 4º Bim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C139" t="str">
            <v>-</v>
          </cell>
          <cell r="AD139" t="str">
            <v>-</v>
          </cell>
          <cell r="AE139" t="str">
            <v>-</v>
          </cell>
          <cell r="AF139" t="str">
            <v>-</v>
          </cell>
        </row>
        <row r="140">
          <cell r="T140" t="str">
            <v>2023 5º Bim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C140" t="str">
            <v>-</v>
          </cell>
          <cell r="AD140" t="str">
            <v>-</v>
          </cell>
          <cell r="AE140" t="str">
            <v>-</v>
          </cell>
          <cell r="AF140" t="str">
            <v>-</v>
          </cell>
        </row>
        <row r="141">
          <cell r="T141" t="str">
            <v>2023 6º Bim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D141" t="str">
            <v>-</v>
          </cell>
          <cell r="AE141" t="str">
            <v>-</v>
          </cell>
          <cell r="AF141" t="str">
            <v>-</v>
          </cell>
        </row>
        <row r="142">
          <cell r="T142" t="str">
            <v>2024 1º Bim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C142" t="str">
            <v>-</v>
          </cell>
          <cell r="AD142" t="str">
            <v>-</v>
          </cell>
          <cell r="AE142" t="str">
            <v>-</v>
          </cell>
          <cell r="AF142" t="str">
            <v>-</v>
          </cell>
        </row>
        <row r="143">
          <cell r="T143" t="str">
            <v>2024 2º Bim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C143" t="str">
            <v>-</v>
          </cell>
          <cell r="AD143" t="str">
            <v>-</v>
          </cell>
          <cell r="AE143" t="str">
            <v>-</v>
          </cell>
          <cell r="AF143" t="str">
            <v>-</v>
          </cell>
        </row>
        <row r="144">
          <cell r="T144" t="str">
            <v>2024 3º Bim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C144" t="str">
            <v>-</v>
          </cell>
          <cell r="AD144" t="str">
            <v>-</v>
          </cell>
          <cell r="AE144" t="str">
            <v>-</v>
          </cell>
          <cell r="AF144" t="str">
            <v>-</v>
          </cell>
        </row>
        <row r="145">
          <cell r="T145" t="str">
            <v>2024 4º Bim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</row>
        <row r="146">
          <cell r="T146" t="str">
            <v>2024 5º Bim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C146" t="str">
            <v>-</v>
          </cell>
          <cell r="AD146" t="str">
            <v>-</v>
          </cell>
          <cell r="AE146" t="str">
            <v>-</v>
          </cell>
          <cell r="AF146" t="str">
            <v>-</v>
          </cell>
        </row>
        <row r="147">
          <cell r="T147" t="str">
            <v>2024 6º Bim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C147" t="str">
            <v>-</v>
          </cell>
          <cell r="AD147" t="str">
            <v>-</v>
          </cell>
          <cell r="AE147" t="str">
            <v>-</v>
          </cell>
          <cell r="AF147" t="str">
            <v>-</v>
          </cell>
        </row>
        <row r="148">
          <cell r="T148" t="str">
            <v>2025 1º Bim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</row>
        <row r="149">
          <cell r="T149" t="str">
            <v>2025 2º Bim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C149" t="str">
            <v>-</v>
          </cell>
          <cell r="AD149" t="str">
            <v>-</v>
          </cell>
          <cell r="AE149" t="str">
            <v>-</v>
          </cell>
          <cell r="AF149" t="str">
            <v>-</v>
          </cell>
        </row>
        <row r="150">
          <cell r="T150" t="str">
            <v>2025 3º Bim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C150" t="str">
            <v>-</v>
          </cell>
          <cell r="AD150" t="str">
            <v>-</v>
          </cell>
          <cell r="AE150" t="str">
            <v>-</v>
          </cell>
          <cell r="AF150" t="str">
            <v>-</v>
          </cell>
        </row>
        <row r="151">
          <cell r="T151" t="str">
            <v>2025 4º Bim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D151" t="str">
            <v>-</v>
          </cell>
          <cell r="AE151" t="str">
            <v>-</v>
          </cell>
          <cell r="AF151" t="str">
            <v>-</v>
          </cell>
        </row>
        <row r="152">
          <cell r="T152" t="str">
            <v>2025 5º Bim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>-</v>
          </cell>
          <cell r="AF152" t="str">
            <v>-</v>
          </cell>
        </row>
        <row r="153">
          <cell r="T153" t="str">
            <v>2025 6º Bim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  <cell r="AE153" t="str">
            <v>-</v>
          </cell>
          <cell r="AF153" t="str">
            <v>-</v>
          </cell>
        </row>
      </sheetData>
      <sheetData sheetId="39"/>
      <sheetData sheetId="40">
        <row r="3">
          <cell r="S3" t="str">
            <v>2001 1º Tri</v>
          </cell>
          <cell r="T3">
            <v>-0.2</v>
          </cell>
          <cell r="U3">
            <v>-8.6</v>
          </cell>
          <cell r="V3">
            <v>3</v>
          </cell>
          <cell r="W3">
            <v>4.7</v>
          </cell>
          <cell r="X3">
            <v>7.2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10.199999999999999</v>
          </cell>
          <cell r="AE3">
            <v>0</v>
          </cell>
        </row>
        <row r="4">
          <cell r="S4" t="str">
            <v>2001 2º Tri</v>
          </cell>
          <cell r="T4">
            <v>-1.8</v>
          </cell>
          <cell r="U4">
            <v>-4</v>
          </cell>
          <cell r="V4">
            <v>0.5</v>
          </cell>
          <cell r="W4">
            <v>0.6</v>
          </cell>
          <cell r="X4">
            <v>0.1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4</v>
          </cell>
          <cell r="AE4">
            <v>0</v>
          </cell>
        </row>
        <row r="5">
          <cell r="S5" t="str">
            <v>2001 3º Tri</v>
          </cell>
          <cell r="T5">
            <v>-2.7</v>
          </cell>
          <cell r="U5">
            <v>0.7</v>
          </cell>
          <cell r="V5">
            <v>-1.2</v>
          </cell>
          <cell r="W5">
            <v>-1.1000000000000001</v>
          </cell>
          <cell r="X5">
            <v>-6.3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-10.8</v>
          </cell>
          <cell r="AE5">
            <v>0</v>
          </cell>
        </row>
        <row r="6">
          <cell r="S6" t="str">
            <v>2001 4º Tri</v>
          </cell>
          <cell r="T6">
            <v>-1.5</v>
          </cell>
          <cell r="U6">
            <v>0.9</v>
          </cell>
          <cell r="V6">
            <v>-0.5</v>
          </cell>
          <cell r="W6">
            <v>2.5</v>
          </cell>
          <cell r="X6">
            <v>-4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-15.8</v>
          </cell>
          <cell r="AE6">
            <v>0</v>
          </cell>
        </row>
        <row r="7">
          <cell r="S7" t="str">
            <v>2002 1º Tri</v>
          </cell>
          <cell r="T7">
            <v>-0.7</v>
          </cell>
          <cell r="U7">
            <v>5.4</v>
          </cell>
          <cell r="V7">
            <v>-0.1</v>
          </cell>
          <cell r="W7">
            <v>-2.5</v>
          </cell>
          <cell r="X7">
            <v>-1.4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-23.4</v>
          </cell>
          <cell r="AE7">
            <v>0</v>
          </cell>
        </row>
        <row r="8">
          <cell r="S8" t="str">
            <v>2002 2º Tri</v>
          </cell>
          <cell r="T8">
            <v>-0.8</v>
          </cell>
          <cell r="U8">
            <v>1.5</v>
          </cell>
          <cell r="V8">
            <v>-1.7</v>
          </cell>
          <cell r="W8">
            <v>-5.3</v>
          </cell>
          <cell r="X8">
            <v>3.9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-19.8</v>
          </cell>
          <cell r="AE8">
            <v>0</v>
          </cell>
        </row>
        <row r="9">
          <cell r="S9" t="str">
            <v>2002 3º Tri</v>
          </cell>
          <cell r="T9">
            <v>0.9</v>
          </cell>
          <cell r="U9">
            <v>9.6</v>
          </cell>
          <cell r="V9">
            <v>-1.5</v>
          </cell>
          <cell r="W9">
            <v>2.8</v>
          </cell>
          <cell r="X9">
            <v>0.1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-12</v>
          </cell>
          <cell r="AE9">
            <v>0</v>
          </cell>
        </row>
        <row r="10">
          <cell r="S10" t="str">
            <v>2002 4º Tri</v>
          </cell>
          <cell r="T10">
            <v>-1.9</v>
          </cell>
          <cell r="U10">
            <v>6.2</v>
          </cell>
          <cell r="V10">
            <v>-3.8</v>
          </cell>
          <cell r="W10">
            <v>-0.3</v>
          </cell>
          <cell r="X10">
            <v>-4.2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-11.5</v>
          </cell>
          <cell r="AE10">
            <v>0</v>
          </cell>
        </row>
        <row r="11">
          <cell r="S11" t="str">
            <v>2003 1º Tri</v>
          </cell>
          <cell r="T11">
            <v>-6.1</v>
          </cell>
          <cell r="U11">
            <v>-6.3</v>
          </cell>
          <cell r="V11">
            <v>-7.9</v>
          </cell>
          <cell r="W11">
            <v>-0.4</v>
          </cell>
          <cell r="X11">
            <v>-10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-10.1</v>
          </cell>
          <cell r="AE11">
            <v>0</v>
          </cell>
        </row>
        <row r="12">
          <cell r="S12" t="str">
            <v>2003 2º Tri</v>
          </cell>
          <cell r="T12">
            <v>-5.3</v>
          </cell>
          <cell r="U12">
            <v>-3.4</v>
          </cell>
          <cell r="V12">
            <v>-5.4</v>
          </cell>
          <cell r="W12">
            <v>-5.8</v>
          </cell>
          <cell r="X12">
            <v>-10.6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-13.2</v>
          </cell>
          <cell r="AE12">
            <v>0</v>
          </cell>
        </row>
        <row r="13">
          <cell r="S13" t="str">
            <v>2003 3º Tri</v>
          </cell>
          <cell r="T13">
            <v>-4.4000000000000004</v>
          </cell>
          <cell r="U13">
            <v>-6.1</v>
          </cell>
          <cell r="V13">
            <v>-4.9000000000000004</v>
          </cell>
          <cell r="W13">
            <v>-5.5</v>
          </cell>
          <cell r="X13">
            <v>1.4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-10.4</v>
          </cell>
          <cell r="AE13">
            <v>0</v>
          </cell>
        </row>
        <row r="14">
          <cell r="S14" t="str">
            <v>2003 4º Tri</v>
          </cell>
          <cell r="T14">
            <v>0.3</v>
          </cell>
          <cell r="U14">
            <v>-1.4</v>
          </cell>
          <cell r="V14">
            <v>-1.3</v>
          </cell>
          <cell r="W14">
            <v>-0.9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5.3</v>
          </cell>
          <cell r="AE14">
            <v>0</v>
          </cell>
        </row>
        <row r="15">
          <cell r="S15" t="str">
            <v>2004 1º Tri</v>
          </cell>
          <cell r="T15">
            <v>7.4</v>
          </cell>
          <cell r="U15">
            <v>7.5</v>
          </cell>
          <cell r="V15">
            <v>3.9</v>
          </cell>
          <cell r="W15">
            <v>1</v>
          </cell>
          <cell r="X15">
            <v>23.8</v>
          </cell>
          <cell r="Y15">
            <v>11.2</v>
          </cell>
          <cell r="Z15">
            <v>-3.5</v>
          </cell>
          <cell r="AA15">
            <v>25.2</v>
          </cell>
          <cell r="AB15">
            <v>21.3</v>
          </cell>
          <cell r="AC15">
            <v>10</v>
          </cell>
          <cell r="AD15">
            <v>12.8</v>
          </cell>
          <cell r="AE15">
            <v>-2.2000000000000002</v>
          </cell>
        </row>
        <row r="16">
          <cell r="S16" t="str">
            <v>2004 2º Tri</v>
          </cell>
          <cell r="T16">
            <v>11.3</v>
          </cell>
          <cell r="U16">
            <v>7</v>
          </cell>
          <cell r="V16">
            <v>6.8</v>
          </cell>
          <cell r="W16">
            <v>12.8</v>
          </cell>
          <cell r="X16">
            <v>34.700000000000003</v>
          </cell>
          <cell r="Y16">
            <v>10.4</v>
          </cell>
          <cell r="Z16">
            <v>1.7</v>
          </cell>
          <cell r="AA16">
            <v>29.9</v>
          </cell>
          <cell r="AB16">
            <v>18.8</v>
          </cell>
          <cell r="AC16">
            <v>13.9</v>
          </cell>
          <cell r="AD16">
            <v>20.7</v>
          </cell>
          <cell r="AE16">
            <v>4</v>
          </cell>
        </row>
        <row r="17">
          <cell r="S17" t="str">
            <v>2004 3º Tri</v>
          </cell>
          <cell r="T17">
            <v>9.3000000000000007</v>
          </cell>
          <cell r="U17">
            <v>3</v>
          </cell>
          <cell r="V17">
            <v>7.7</v>
          </cell>
          <cell r="W17">
            <v>3.7</v>
          </cell>
          <cell r="X17">
            <v>27.1</v>
          </cell>
          <cell r="Y17">
            <v>6</v>
          </cell>
          <cell r="Z17">
            <v>-3.4</v>
          </cell>
          <cell r="AA17">
            <v>11.9</v>
          </cell>
          <cell r="AB17">
            <v>14.8</v>
          </cell>
          <cell r="AC17">
            <v>11.7</v>
          </cell>
          <cell r="AD17">
            <v>22.8</v>
          </cell>
          <cell r="AE17">
            <v>6.1</v>
          </cell>
        </row>
        <row r="18">
          <cell r="S18" t="str">
            <v>2004 4º Tri</v>
          </cell>
          <cell r="T18">
            <v>8.9</v>
          </cell>
          <cell r="U18">
            <v>1.5</v>
          </cell>
          <cell r="V18">
            <v>10</v>
          </cell>
          <cell r="W18">
            <v>2.1</v>
          </cell>
          <cell r="X18">
            <v>22</v>
          </cell>
          <cell r="Y18">
            <v>2</v>
          </cell>
          <cell r="Z18">
            <v>1.4</v>
          </cell>
          <cell r="AA18">
            <v>-12.7</v>
          </cell>
          <cell r="AB18">
            <v>12.7</v>
          </cell>
          <cell r="AC18">
            <v>9.1999999999999993</v>
          </cell>
          <cell r="AD18">
            <v>15.2</v>
          </cell>
          <cell r="AE18">
            <v>1.8</v>
          </cell>
        </row>
        <row r="19">
          <cell r="S19" t="str">
            <v>2005 1º Tri</v>
          </cell>
          <cell r="T19">
            <v>5.5</v>
          </cell>
          <cell r="U19">
            <v>-5.4</v>
          </cell>
          <cell r="V19">
            <v>5.8</v>
          </cell>
          <cell r="W19">
            <v>1.6</v>
          </cell>
          <cell r="X19">
            <v>18.100000000000001</v>
          </cell>
          <cell r="Y19">
            <v>1</v>
          </cell>
          <cell r="Z19">
            <v>0.8</v>
          </cell>
          <cell r="AA19">
            <v>17.600000000000001</v>
          </cell>
          <cell r="AB19">
            <v>14.1</v>
          </cell>
          <cell r="AC19">
            <v>4.2</v>
          </cell>
          <cell r="AD19">
            <v>3.6</v>
          </cell>
          <cell r="AE19">
            <v>-4.7</v>
          </cell>
        </row>
        <row r="20">
          <cell r="S20" t="str">
            <v>2005 2º Tri</v>
          </cell>
          <cell r="T20">
            <v>3.7</v>
          </cell>
          <cell r="U20">
            <v>-7.7</v>
          </cell>
          <cell r="V20">
            <v>1.1000000000000001</v>
          </cell>
          <cell r="W20">
            <v>2.2999999999999998</v>
          </cell>
          <cell r="X20">
            <v>21</v>
          </cell>
          <cell r="Y20">
            <v>5.3</v>
          </cell>
          <cell r="Z20">
            <v>0.1</v>
          </cell>
          <cell r="AA20">
            <v>57.3</v>
          </cell>
          <cell r="AB20">
            <v>11.6</v>
          </cell>
          <cell r="AC20">
            <v>2.7</v>
          </cell>
          <cell r="AD20">
            <v>2.2999999999999998</v>
          </cell>
          <cell r="AE20">
            <v>-5.3</v>
          </cell>
        </row>
        <row r="21">
          <cell r="S21" t="str">
            <v>2005 3º Tri</v>
          </cell>
          <cell r="T21">
            <v>5.6</v>
          </cell>
          <cell r="U21">
            <v>-8</v>
          </cell>
          <cell r="V21">
            <v>4</v>
          </cell>
          <cell r="W21">
            <v>9.6</v>
          </cell>
          <cell r="X21">
            <v>15.2</v>
          </cell>
          <cell r="Y21">
            <v>8.1999999999999993</v>
          </cell>
          <cell r="Z21">
            <v>4.2</v>
          </cell>
          <cell r="AA21">
            <v>60.1</v>
          </cell>
          <cell r="AB21">
            <v>15.6</v>
          </cell>
          <cell r="AC21">
            <v>2.8</v>
          </cell>
          <cell r="AD21">
            <v>-0.5</v>
          </cell>
          <cell r="AE21">
            <v>-8.5</v>
          </cell>
        </row>
        <row r="22">
          <cell r="S22" t="str">
            <v>2005 4º Tri</v>
          </cell>
          <cell r="T22">
            <v>4.5999999999999996</v>
          </cell>
          <cell r="U22">
            <v>-8.3000000000000007</v>
          </cell>
          <cell r="V22">
            <v>1.8</v>
          </cell>
          <cell r="W22">
            <v>8.5</v>
          </cell>
          <cell r="X22">
            <v>11.5</v>
          </cell>
          <cell r="Y22">
            <v>9.3000000000000007</v>
          </cell>
          <cell r="Z22">
            <v>0</v>
          </cell>
          <cell r="AA22">
            <v>77.5</v>
          </cell>
          <cell r="AB22">
            <v>16.3</v>
          </cell>
          <cell r="AC22">
            <v>2.9</v>
          </cell>
          <cell r="AD22">
            <v>1</v>
          </cell>
          <cell r="AE22">
            <v>-5.5</v>
          </cell>
        </row>
        <row r="23">
          <cell r="S23" t="str">
            <v>2006 1º Tri</v>
          </cell>
          <cell r="T23">
            <v>5.2</v>
          </cell>
          <cell r="U23">
            <v>-8.3000000000000007</v>
          </cell>
          <cell r="V23">
            <v>5.0999999999999996</v>
          </cell>
          <cell r="W23">
            <v>5</v>
          </cell>
          <cell r="X23">
            <v>11</v>
          </cell>
          <cell r="Y23">
            <v>5.9</v>
          </cell>
          <cell r="Z23">
            <v>-0.3</v>
          </cell>
          <cell r="AA23">
            <v>55.3</v>
          </cell>
          <cell r="AB23">
            <v>13.3</v>
          </cell>
          <cell r="AC23">
            <v>3.9</v>
          </cell>
          <cell r="AD23">
            <v>2.4</v>
          </cell>
          <cell r="AE23">
            <v>-0.9</v>
          </cell>
        </row>
        <row r="24">
          <cell r="S24" t="str">
            <v>2006 2º Tri</v>
          </cell>
          <cell r="T24">
            <v>6.3</v>
          </cell>
          <cell r="U24">
            <v>-11.7</v>
          </cell>
          <cell r="V24">
            <v>10</v>
          </cell>
          <cell r="W24">
            <v>1.4</v>
          </cell>
          <cell r="X24">
            <v>7.4</v>
          </cell>
          <cell r="Y24">
            <v>2.9</v>
          </cell>
          <cell r="Z24">
            <v>4.2</v>
          </cell>
          <cell r="AA24">
            <v>27.9</v>
          </cell>
          <cell r="AB24">
            <v>17.100000000000001</v>
          </cell>
          <cell r="AC24">
            <v>4.4000000000000004</v>
          </cell>
          <cell r="AD24">
            <v>1.2</v>
          </cell>
          <cell r="AE24">
            <v>-0.4</v>
          </cell>
        </row>
        <row r="25">
          <cell r="S25" t="str">
            <v>2006 3º Tri</v>
          </cell>
          <cell r="T25">
            <v>6.2</v>
          </cell>
          <cell r="U25">
            <v>-7.7</v>
          </cell>
          <cell r="V25">
            <v>7.7</v>
          </cell>
          <cell r="W25">
            <v>-0.5</v>
          </cell>
          <cell r="X25">
            <v>10.6</v>
          </cell>
          <cell r="Y25">
            <v>3.3</v>
          </cell>
          <cell r="Z25">
            <v>2</v>
          </cell>
          <cell r="AA25">
            <v>26.4</v>
          </cell>
          <cell r="AB25">
            <v>19</v>
          </cell>
          <cell r="AC25">
            <v>8.1999999999999993</v>
          </cell>
          <cell r="AD25">
            <v>11.8</v>
          </cell>
          <cell r="AE25">
            <v>12.2</v>
          </cell>
        </row>
        <row r="26">
          <cell r="S26" t="str">
            <v>2006 4º Tri</v>
          </cell>
          <cell r="T26">
            <v>7</v>
          </cell>
          <cell r="U26">
            <v>-4.5</v>
          </cell>
          <cell r="V26">
            <v>7.3</v>
          </cell>
          <cell r="W26">
            <v>2.4</v>
          </cell>
          <cell r="X26">
            <v>11.7</v>
          </cell>
          <cell r="Y26">
            <v>3.1</v>
          </cell>
          <cell r="Z26">
            <v>-0.8</v>
          </cell>
          <cell r="AA26">
            <v>19.7</v>
          </cell>
          <cell r="AB26">
            <v>19</v>
          </cell>
          <cell r="AC26">
            <v>8.6</v>
          </cell>
          <cell r="AD26">
            <v>12.6</v>
          </cell>
          <cell r="AE26">
            <v>7.5</v>
          </cell>
        </row>
        <row r="27">
          <cell r="S27" t="str">
            <v>2007 1º Tri</v>
          </cell>
          <cell r="T27">
            <v>9.6999999999999993</v>
          </cell>
          <cell r="U27">
            <v>4.8</v>
          </cell>
          <cell r="V27">
            <v>7.1</v>
          </cell>
          <cell r="W27">
            <v>6.8</v>
          </cell>
          <cell r="X27">
            <v>20.3</v>
          </cell>
          <cell r="Y27">
            <v>5.3</v>
          </cell>
          <cell r="Z27">
            <v>5.2</v>
          </cell>
          <cell r="AA27">
            <v>20.3</v>
          </cell>
          <cell r="AB27">
            <v>22</v>
          </cell>
          <cell r="AC27">
            <v>11.8</v>
          </cell>
          <cell r="AD27">
            <v>17.3</v>
          </cell>
          <cell r="AE27">
            <v>6</v>
          </cell>
        </row>
        <row r="28">
          <cell r="S28" t="str">
            <v>2007 2º Tri</v>
          </cell>
          <cell r="T28">
            <v>9.9</v>
          </cell>
          <cell r="U28">
            <v>6.1</v>
          </cell>
          <cell r="V28">
            <v>6.8</v>
          </cell>
          <cell r="W28">
            <v>12.7</v>
          </cell>
          <cell r="X28">
            <v>13.1</v>
          </cell>
          <cell r="Y28">
            <v>8.6999999999999993</v>
          </cell>
          <cell r="Z28">
            <v>7.9</v>
          </cell>
          <cell r="AA28">
            <v>23.6</v>
          </cell>
          <cell r="AB28">
            <v>25.6</v>
          </cell>
          <cell r="AC28">
            <v>15.4</v>
          </cell>
          <cell r="AD28">
            <v>28.5</v>
          </cell>
          <cell r="AE28">
            <v>13.2</v>
          </cell>
        </row>
        <row r="29">
          <cell r="S29" t="str">
            <v>2007 3º Tri</v>
          </cell>
          <cell r="T29">
            <v>9.3000000000000007</v>
          </cell>
          <cell r="U29">
            <v>4.2</v>
          </cell>
          <cell r="V29">
            <v>5.8</v>
          </cell>
          <cell r="W29">
            <v>10.1</v>
          </cell>
          <cell r="X29">
            <v>16</v>
          </cell>
          <cell r="Y29">
            <v>10.199999999999999</v>
          </cell>
          <cell r="Z29">
            <v>8.8000000000000007</v>
          </cell>
          <cell r="AA29">
            <v>33.4</v>
          </cell>
          <cell r="AB29">
            <v>21.5</v>
          </cell>
          <cell r="AC29">
            <v>13.5</v>
          </cell>
          <cell r="AD29">
            <v>23.1</v>
          </cell>
          <cell r="AE29">
            <v>9.3000000000000007</v>
          </cell>
        </row>
        <row r="30">
          <cell r="S30" t="str">
            <v>2007 4º Tri</v>
          </cell>
          <cell r="T30">
            <v>9.6999999999999993</v>
          </cell>
          <cell r="U30">
            <v>5.0999999999999996</v>
          </cell>
          <cell r="V30">
            <v>6.1</v>
          </cell>
          <cell r="W30">
            <v>11.6</v>
          </cell>
          <cell r="X30">
            <v>13.5</v>
          </cell>
          <cell r="Y30">
            <v>11.3</v>
          </cell>
          <cell r="Z30">
            <v>7.3</v>
          </cell>
          <cell r="AA30">
            <v>38.5</v>
          </cell>
          <cell r="AB30">
            <v>22.1</v>
          </cell>
          <cell r="AC30">
            <v>13.6</v>
          </cell>
          <cell r="AD30">
            <v>21.7</v>
          </cell>
          <cell r="AE30">
            <v>14</v>
          </cell>
        </row>
        <row r="31">
          <cell r="S31" t="str">
            <v>2008 1º Tri</v>
          </cell>
          <cell r="T31">
            <v>11.8</v>
          </cell>
          <cell r="U31">
            <v>5.2</v>
          </cell>
          <cell r="V31">
            <v>8.4</v>
          </cell>
          <cell r="W31">
            <v>13.3</v>
          </cell>
          <cell r="X31">
            <v>17.3</v>
          </cell>
          <cell r="Y31">
            <v>13.2</v>
          </cell>
          <cell r="Z31">
            <v>11.5</v>
          </cell>
          <cell r="AA31">
            <v>29.2</v>
          </cell>
          <cell r="AB31">
            <v>28.2</v>
          </cell>
          <cell r="AC31">
            <v>14.8</v>
          </cell>
          <cell r="AD31">
            <v>21.4</v>
          </cell>
          <cell r="AE31">
            <v>10.9</v>
          </cell>
        </row>
        <row r="32">
          <cell r="S32" t="str">
            <v>2008 2º Tri</v>
          </cell>
          <cell r="T32">
            <v>9.3000000000000007</v>
          </cell>
          <cell r="U32">
            <v>11.3</v>
          </cell>
          <cell r="V32">
            <v>3.5</v>
          </cell>
          <cell r="W32">
            <v>10.4</v>
          </cell>
          <cell r="X32">
            <v>19.600000000000001</v>
          </cell>
          <cell r="Y32">
            <v>12.4</v>
          </cell>
          <cell r="Z32">
            <v>11.3</v>
          </cell>
          <cell r="AA32">
            <v>32.200000000000003</v>
          </cell>
          <cell r="AB32">
            <v>15.6</v>
          </cell>
          <cell r="AC32">
            <v>13.8</v>
          </cell>
          <cell r="AD32">
            <v>23.1</v>
          </cell>
          <cell r="AE32">
            <v>11.4</v>
          </cell>
        </row>
        <row r="33">
          <cell r="S33" t="str">
            <v>2008 3º Tri</v>
          </cell>
          <cell r="T33">
            <v>10.1</v>
          </cell>
          <cell r="U33">
            <v>13.3</v>
          </cell>
          <cell r="V33">
            <v>4.8</v>
          </cell>
          <cell r="W33">
            <v>7.3</v>
          </cell>
          <cell r="X33">
            <v>17.899999999999999</v>
          </cell>
          <cell r="Y33">
            <v>13.4</v>
          </cell>
          <cell r="Z33">
            <v>9.3000000000000007</v>
          </cell>
          <cell r="AA33">
            <v>38.5</v>
          </cell>
          <cell r="AB33">
            <v>17.8</v>
          </cell>
          <cell r="AC33">
            <v>12.9</v>
          </cell>
          <cell r="AD33">
            <v>18</v>
          </cell>
          <cell r="AE33">
            <v>12.1</v>
          </cell>
        </row>
        <row r="34">
          <cell r="S34" t="str">
            <v>2008 4º Tri</v>
          </cell>
          <cell r="T34">
            <v>6</v>
          </cell>
          <cell r="U34">
            <v>7.5</v>
          </cell>
          <cell r="V34">
            <v>5.4</v>
          </cell>
          <cell r="W34">
            <v>-5.5</v>
          </cell>
          <cell r="X34">
            <v>7.7</v>
          </cell>
          <cell r="Y34">
            <v>14.1</v>
          </cell>
          <cell r="Z34">
            <v>12</v>
          </cell>
          <cell r="AA34">
            <v>32.9</v>
          </cell>
          <cell r="AB34">
            <v>6.4</v>
          </cell>
          <cell r="AC34">
            <v>0.2</v>
          </cell>
          <cell r="AD34">
            <v>-10.8</v>
          </cell>
          <cell r="AE34">
            <v>-1.9</v>
          </cell>
        </row>
        <row r="35">
          <cell r="S35" t="str">
            <v>2009 1º Tri</v>
          </cell>
          <cell r="T35">
            <v>3.7</v>
          </cell>
          <cell r="U35">
            <v>3.1</v>
          </cell>
          <cell r="V35">
            <v>4</v>
          </cell>
          <cell r="W35">
            <v>-6.6</v>
          </cell>
          <cell r="X35">
            <v>1.3</v>
          </cell>
          <cell r="Y35">
            <v>12.2</v>
          </cell>
          <cell r="Z35">
            <v>12.3</v>
          </cell>
          <cell r="AA35">
            <v>15</v>
          </cell>
          <cell r="AB35">
            <v>6.6</v>
          </cell>
          <cell r="AC35">
            <v>3.6</v>
          </cell>
          <cell r="AD35">
            <v>5.9</v>
          </cell>
          <cell r="AE35">
            <v>-9.8000000000000007</v>
          </cell>
        </row>
        <row r="36">
          <cell r="S36" t="str">
            <v>2009 2º Tri</v>
          </cell>
          <cell r="T36">
            <v>5.0999999999999996</v>
          </cell>
          <cell r="U36">
            <v>1.4</v>
          </cell>
          <cell r="V36">
            <v>9.6</v>
          </cell>
          <cell r="W36">
            <v>-7.1</v>
          </cell>
          <cell r="X36">
            <v>-5.7</v>
          </cell>
          <cell r="Y36">
            <v>11.3</v>
          </cell>
          <cell r="Z36">
            <v>3.6</v>
          </cell>
          <cell r="AA36">
            <v>18.2</v>
          </cell>
          <cell r="AB36">
            <v>12.3</v>
          </cell>
          <cell r="AC36">
            <v>4.2</v>
          </cell>
          <cell r="AD36">
            <v>4.7</v>
          </cell>
          <cell r="AE36">
            <v>-9.6999999999999993</v>
          </cell>
        </row>
        <row r="37">
          <cell r="S37" t="str">
            <v>2009 3º Tri</v>
          </cell>
          <cell r="T37">
            <v>5.3</v>
          </cell>
          <cell r="U37">
            <v>-4.0999999999999996</v>
          </cell>
          <cell r="V37">
            <v>9.4</v>
          </cell>
          <cell r="W37">
            <v>-4.8</v>
          </cell>
          <cell r="X37">
            <v>1</v>
          </cell>
          <cell r="Y37">
            <v>12.2</v>
          </cell>
          <cell r="Z37">
            <v>11</v>
          </cell>
          <cell r="AA37">
            <v>4</v>
          </cell>
          <cell r="AB37">
            <v>7.2</v>
          </cell>
          <cell r="AC37">
            <v>5.2</v>
          </cell>
          <cell r="AD37">
            <v>7.7</v>
          </cell>
          <cell r="AE37">
            <v>-9</v>
          </cell>
        </row>
        <row r="38">
          <cell r="S38" t="str">
            <v>2009 4º Tri</v>
          </cell>
          <cell r="T38">
            <v>8.8000000000000007</v>
          </cell>
          <cell r="U38">
            <v>3.2</v>
          </cell>
          <cell r="V38">
            <v>10.1</v>
          </cell>
          <cell r="W38">
            <v>5.2</v>
          </cell>
          <cell r="X38">
            <v>10.4</v>
          </cell>
          <cell r="Y38">
            <v>11.4</v>
          </cell>
          <cell r="Z38">
            <v>10.5</v>
          </cell>
          <cell r="AA38">
            <v>7.7</v>
          </cell>
          <cell r="AB38">
            <v>7.7</v>
          </cell>
          <cell r="AC38">
            <v>13.7</v>
          </cell>
          <cell r="AD38">
            <v>27.9</v>
          </cell>
          <cell r="AE38">
            <v>2</v>
          </cell>
        </row>
        <row r="39">
          <cell r="S39" t="str">
            <v>2010 1º Tri</v>
          </cell>
          <cell r="T39">
            <v>12.8</v>
          </cell>
          <cell r="U39">
            <v>5.5</v>
          </cell>
          <cell r="V39">
            <v>12.4</v>
          </cell>
          <cell r="W39">
            <v>9.5</v>
          </cell>
          <cell r="X39">
            <v>21.5</v>
          </cell>
          <cell r="Y39">
            <v>13.4</v>
          </cell>
          <cell r="Z39">
            <v>8.3000000000000007</v>
          </cell>
          <cell r="AA39">
            <v>30</v>
          </cell>
          <cell r="AB39">
            <v>6.3</v>
          </cell>
          <cell r="AC39">
            <v>15.6</v>
          </cell>
          <cell r="AD39">
            <v>20.8</v>
          </cell>
          <cell r="AE39">
            <v>15</v>
          </cell>
        </row>
        <row r="40">
          <cell r="S40" t="str">
            <v>2010 2º Tri</v>
          </cell>
          <cell r="T40">
            <v>10.3</v>
          </cell>
          <cell r="U40">
            <v>5.7</v>
          </cell>
          <cell r="V40">
            <v>8.4</v>
          </cell>
          <cell r="W40">
            <v>10.5</v>
          </cell>
          <cell r="X40">
            <v>19.600000000000001</v>
          </cell>
          <cell r="Y40">
            <v>11.2</v>
          </cell>
          <cell r="Z40">
            <v>7.8</v>
          </cell>
          <cell r="AA40">
            <v>22.3</v>
          </cell>
          <cell r="AB40">
            <v>5.9</v>
          </cell>
          <cell r="AC40">
            <v>8.1</v>
          </cell>
          <cell r="AD40">
            <v>3.3</v>
          </cell>
          <cell r="AE40">
            <v>16.8</v>
          </cell>
        </row>
        <row r="41">
          <cell r="S41" t="str">
            <v>2010 3º Tri</v>
          </cell>
          <cell r="T41">
            <v>11.2</v>
          </cell>
          <cell r="U41">
            <v>9.1999999999999993</v>
          </cell>
          <cell r="V41">
            <v>9.3000000000000007</v>
          </cell>
          <cell r="W41">
            <v>12.9</v>
          </cell>
          <cell r="X41">
            <v>14.4</v>
          </cell>
          <cell r="Y41">
            <v>10.8</v>
          </cell>
          <cell r="Z41">
            <v>10.3</v>
          </cell>
          <cell r="AA41">
            <v>25.8</v>
          </cell>
          <cell r="AB41">
            <v>13.1</v>
          </cell>
          <cell r="AC41">
            <v>10.7</v>
          </cell>
          <cell r="AD41">
            <v>9</v>
          </cell>
          <cell r="AE41">
            <v>17.3</v>
          </cell>
        </row>
        <row r="42">
          <cell r="S42" t="str">
            <v>2010 4º Tri</v>
          </cell>
          <cell r="T42">
            <v>9.6999999999999993</v>
          </cell>
          <cell r="U42">
            <v>6</v>
          </cell>
          <cell r="V42">
            <v>6.1</v>
          </cell>
          <cell r="W42">
            <v>9.6999999999999993</v>
          </cell>
          <cell r="X42">
            <v>18.100000000000001</v>
          </cell>
          <cell r="Y42">
            <v>12.3</v>
          </cell>
          <cell r="Z42">
            <v>21.7</v>
          </cell>
          <cell r="AA42">
            <v>20.8</v>
          </cell>
          <cell r="AB42">
            <v>10.3</v>
          </cell>
          <cell r="AC42">
            <v>14.4</v>
          </cell>
          <cell r="AD42">
            <v>23.9</v>
          </cell>
          <cell r="AE42">
            <v>13.6</v>
          </cell>
        </row>
        <row r="43">
          <cell r="S43" t="str">
            <v>2011 1º Tri</v>
          </cell>
          <cell r="T43">
            <v>6.8</v>
          </cell>
          <cell r="U43">
            <v>5.6</v>
          </cell>
          <cell r="V43">
            <v>2.7</v>
          </cell>
          <cell r="W43">
            <v>9.6</v>
          </cell>
          <cell r="X43">
            <v>16.8</v>
          </cell>
          <cell r="Y43">
            <v>9.4</v>
          </cell>
          <cell r="Z43">
            <v>9.3000000000000007</v>
          </cell>
          <cell r="AA43">
            <v>8.3000000000000007</v>
          </cell>
          <cell r="AB43">
            <v>7.1</v>
          </cell>
          <cell r="AC43">
            <v>7</v>
          </cell>
          <cell r="AD43">
            <v>6.3</v>
          </cell>
          <cell r="AE43">
            <v>13.5</v>
          </cell>
        </row>
        <row r="44">
          <cell r="S44" t="str">
            <v>2011 2º Tri</v>
          </cell>
          <cell r="T44">
            <v>7.8</v>
          </cell>
          <cell r="U44">
            <v>0.1</v>
          </cell>
          <cell r="V44">
            <v>5</v>
          </cell>
          <cell r="W44">
            <v>6.3</v>
          </cell>
          <cell r="X44">
            <v>18.7</v>
          </cell>
          <cell r="Y44">
            <v>11.8</v>
          </cell>
          <cell r="Z44">
            <v>7.7</v>
          </cell>
          <cell r="AA44">
            <v>20.3</v>
          </cell>
          <cell r="AB44">
            <v>6</v>
          </cell>
          <cell r="AC44">
            <v>11.4</v>
          </cell>
          <cell r="AD44">
            <v>18</v>
          </cell>
          <cell r="AE44">
            <v>11.7</v>
          </cell>
        </row>
        <row r="45">
          <cell r="S45" t="str">
            <v>2011 3º Tri</v>
          </cell>
          <cell r="T45">
            <v>6.2</v>
          </cell>
          <cell r="U45">
            <v>0.4</v>
          </cell>
          <cell r="V45">
            <v>4</v>
          </cell>
          <cell r="W45">
            <v>1</v>
          </cell>
          <cell r="X45">
            <v>17.899999999999999</v>
          </cell>
          <cell r="Y45">
            <v>10.3</v>
          </cell>
          <cell r="Z45">
            <v>4.9000000000000004</v>
          </cell>
          <cell r="AA45">
            <v>16.100000000000001</v>
          </cell>
          <cell r="AB45">
            <v>1.5</v>
          </cell>
          <cell r="AC45">
            <v>5.8</v>
          </cell>
          <cell r="AD45">
            <v>4.9000000000000004</v>
          </cell>
          <cell r="AE45">
            <v>6.4</v>
          </cell>
        </row>
        <row r="46">
          <cell r="S46" t="str">
            <v>2011 4º Tri</v>
          </cell>
          <cell r="T46">
            <v>6</v>
          </cell>
          <cell r="U46">
            <v>0.3</v>
          </cell>
          <cell r="V46">
            <v>4.3</v>
          </cell>
          <cell r="W46">
            <v>-0.1</v>
          </cell>
          <cell r="X46">
            <v>13.8</v>
          </cell>
          <cell r="Y46">
            <v>7.6</v>
          </cell>
          <cell r="Z46">
            <v>1.6</v>
          </cell>
          <cell r="AA46">
            <v>30.4</v>
          </cell>
          <cell r="AB46">
            <v>2.2999999999999998</v>
          </cell>
          <cell r="AC46">
            <v>3.1</v>
          </cell>
          <cell r="AD46">
            <v>-2.4</v>
          </cell>
          <cell r="AE46">
            <v>5.9</v>
          </cell>
        </row>
        <row r="47">
          <cell r="S47" t="str">
            <v>2012 1º Tri</v>
          </cell>
          <cell r="T47">
            <v>10.3</v>
          </cell>
          <cell r="U47">
            <v>2.8</v>
          </cell>
          <cell r="V47">
            <v>11.4</v>
          </cell>
          <cell r="W47">
            <v>1</v>
          </cell>
          <cell r="X47">
            <v>15.8</v>
          </cell>
          <cell r="Y47">
            <v>10.8</v>
          </cell>
          <cell r="Z47">
            <v>5.2</v>
          </cell>
          <cell r="AA47">
            <v>31</v>
          </cell>
          <cell r="AB47">
            <v>9.3000000000000007</v>
          </cell>
          <cell r="AC47">
            <v>7.3</v>
          </cell>
          <cell r="AD47">
            <v>1</v>
          </cell>
          <cell r="AE47">
            <v>13.4</v>
          </cell>
        </row>
        <row r="48">
          <cell r="S48" t="str">
            <v>2012 2º Tri</v>
          </cell>
          <cell r="T48">
            <v>7.8</v>
          </cell>
          <cell r="U48">
            <v>6.7</v>
          </cell>
          <cell r="V48">
            <v>7.8</v>
          </cell>
          <cell r="W48">
            <v>1.2</v>
          </cell>
          <cell r="X48">
            <v>12.3</v>
          </cell>
          <cell r="Y48">
            <v>10.9</v>
          </cell>
          <cell r="Z48">
            <v>2.2999999999999998</v>
          </cell>
          <cell r="AA48">
            <v>6.1</v>
          </cell>
          <cell r="AB48">
            <v>5.7</v>
          </cell>
          <cell r="AC48">
            <v>6.8</v>
          </cell>
          <cell r="AD48">
            <v>5.0999999999999996</v>
          </cell>
          <cell r="AE48">
            <v>5.6</v>
          </cell>
        </row>
        <row r="49">
          <cell r="S49" t="str">
            <v>2012 3º Tri</v>
          </cell>
          <cell r="T49">
            <v>8.6</v>
          </cell>
          <cell r="U49">
            <v>9.6999999999999993</v>
          </cell>
          <cell r="V49">
            <v>7.7</v>
          </cell>
          <cell r="W49">
            <v>6.5</v>
          </cell>
          <cell r="X49">
            <v>11.4</v>
          </cell>
          <cell r="Y49">
            <v>10.8</v>
          </cell>
          <cell r="Z49">
            <v>5.0999999999999996</v>
          </cell>
          <cell r="AA49">
            <v>7.2</v>
          </cell>
          <cell r="AB49">
            <v>8.1999999999999993</v>
          </cell>
          <cell r="AC49">
            <v>9.3000000000000007</v>
          </cell>
          <cell r="AD49">
            <v>11.2</v>
          </cell>
          <cell r="AE49">
            <v>4.9000000000000004</v>
          </cell>
        </row>
        <row r="50">
          <cell r="S50" t="str">
            <v>2012 4º Tri</v>
          </cell>
          <cell r="T50">
            <v>7.3</v>
          </cell>
          <cell r="U50">
            <v>8.1999999999999993</v>
          </cell>
          <cell r="V50">
            <v>7.2</v>
          </cell>
          <cell r="W50">
            <v>4.7</v>
          </cell>
          <cell r="X50">
            <v>9.9</v>
          </cell>
          <cell r="Y50">
            <v>8.6999999999999993</v>
          </cell>
          <cell r="Z50">
            <v>8.6</v>
          </cell>
          <cell r="AA50">
            <v>-7.3</v>
          </cell>
          <cell r="AB50">
            <v>12.9</v>
          </cell>
          <cell r="AC50">
            <v>8.6</v>
          </cell>
          <cell r="AD50">
            <v>11.4</v>
          </cell>
          <cell r="AE50">
            <v>8.6999999999999993</v>
          </cell>
        </row>
        <row r="51">
          <cell r="S51" t="str">
            <v>2013 1º Tri</v>
          </cell>
          <cell r="T51">
            <v>3.5</v>
          </cell>
          <cell r="U51">
            <v>3.8</v>
          </cell>
          <cell r="V51">
            <v>1.8</v>
          </cell>
          <cell r="W51">
            <v>4</v>
          </cell>
          <cell r="X51">
            <v>1.5</v>
          </cell>
          <cell r="Y51">
            <v>7.3</v>
          </cell>
          <cell r="Z51">
            <v>5.2</v>
          </cell>
          <cell r="AA51">
            <v>3.6</v>
          </cell>
          <cell r="AB51">
            <v>11.9</v>
          </cell>
          <cell r="AC51">
            <v>3.8</v>
          </cell>
          <cell r="AD51">
            <v>4.0999999999999996</v>
          </cell>
          <cell r="AE51">
            <v>5</v>
          </cell>
        </row>
        <row r="52">
          <cell r="S52" t="str">
            <v>2013 2º Tri</v>
          </cell>
          <cell r="T52">
            <v>2.6</v>
          </cell>
          <cell r="U52">
            <v>8.5</v>
          </cell>
          <cell r="V52">
            <v>-1.2</v>
          </cell>
          <cell r="W52">
            <v>2.2000000000000002</v>
          </cell>
          <cell r="X52">
            <v>6</v>
          </cell>
          <cell r="Y52">
            <v>9.8000000000000007</v>
          </cell>
          <cell r="Z52">
            <v>3.1</v>
          </cell>
          <cell r="AA52">
            <v>3.8</v>
          </cell>
          <cell r="AB52">
            <v>7.5</v>
          </cell>
          <cell r="AC52">
            <v>3.6</v>
          </cell>
          <cell r="AD52">
            <v>4.3</v>
          </cell>
          <cell r="AE52">
            <v>8.5</v>
          </cell>
        </row>
        <row r="53">
          <cell r="S53" t="str">
            <v>2013 3º Tri</v>
          </cell>
          <cell r="T53">
            <v>5.5</v>
          </cell>
          <cell r="U53">
            <v>5.8</v>
          </cell>
          <cell r="V53">
            <v>3.1</v>
          </cell>
          <cell r="W53">
            <v>3.5</v>
          </cell>
          <cell r="X53">
            <v>8.8000000000000007</v>
          </cell>
          <cell r="Y53">
            <v>11.1</v>
          </cell>
          <cell r="Z53">
            <v>-0.3</v>
          </cell>
          <cell r="AA53">
            <v>10.6</v>
          </cell>
          <cell r="AB53">
            <v>11.6</v>
          </cell>
          <cell r="AC53">
            <v>3.3</v>
          </cell>
          <cell r="AD53">
            <v>-1.8</v>
          </cell>
          <cell r="AE53">
            <v>8.1999999999999993</v>
          </cell>
        </row>
        <row r="54">
          <cell r="S54" t="str">
            <v>2013 4º Tri</v>
          </cell>
          <cell r="T54">
            <v>5.3</v>
          </cell>
          <cell r="U54">
            <v>7.1</v>
          </cell>
          <cell r="V54">
            <v>3.7</v>
          </cell>
          <cell r="W54">
            <v>4</v>
          </cell>
          <cell r="X54">
            <v>3.8</v>
          </cell>
          <cell r="Y54">
            <v>12</v>
          </cell>
          <cell r="Z54">
            <v>1.5</v>
          </cell>
          <cell r="AA54">
            <v>9.1999999999999993</v>
          </cell>
          <cell r="AB54">
            <v>10.199999999999999</v>
          </cell>
          <cell r="AC54">
            <v>3.6</v>
          </cell>
          <cell r="AD54">
            <v>-0.1</v>
          </cell>
          <cell r="AE54">
            <v>5.9</v>
          </cell>
        </row>
        <row r="55">
          <cell r="S55" t="str">
            <v>2014 1º Tri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  <row r="56">
          <cell r="S56" t="str">
            <v>2014 2º Tri</v>
          </cell>
          <cell r="T56">
            <v>4.0999999999999996</v>
          </cell>
          <cell r="U56">
            <v>0.4</v>
          </cell>
          <cell r="V56">
            <v>4.4000000000000004</v>
          </cell>
          <cell r="W56">
            <v>-1.7</v>
          </cell>
          <cell r="X56">
            <v>3.8</v>
          </cell>
          <cell r="Y56">
            <v>7.8</v>
          </cell>
          <cell r="Z56">
            <v>-8.8000000000000007</v>
          </cell>
          <cell r="AA56">
            <v>-5.2</v>
          </cell>
          <cell r="AB56">
            <v>11.7</v>
          </cell>
          <cell r="AC56">
            <v>-1.8</v>
          </cell>
          <cell r="AD56">
            <v>-11.8</v>
          </cell>
          <cell r="AE56">
            <v>-2.8</v>
          </cell>
        </row>
        <row r="57">
          <cell r="S57" t="str">
            <v>2014 3º Tri</v>
          </cell>
          <cell r="T57">
            <v>-0.4</v>
          </cell>
          <cell r="U57">
            <v>1</v>
          </cell>
          <cell r="V57">
            <v>-1.2</v>
          </cell>
          <cell r="W57">
            <v>-1.7</v>
          </cell>
          <cell r="X57">
            <v>-5.7</v>
          </cell>
          <cell r="Y57">
            <v>8.1999999999999993</v>
          </cell>
          <cell r="Z57">
            <v>-10.7</v>
          </cell>
          <cell r="AA57">
            <v>-6.1</v>
          </cell>
          <cell r="AB57">
            <v>4.9000000000000004</v>
          </cell>
          <cell r="AC57">
            <v>-4.3</v>
          </cell>
          <cell r="AD57">
            <v>-11.7</v>
          </cell>
          <cell r="AE57">
            <v>-3.1</v>
          </cell>
        </row>
        <row r="58">
          <cell r="S58" t="str">
            <v>2014 4º Tri</v>
          </cell>
          <cell r="T58">
            <v>1.2</v>
          </cell>
          <cell r="U58">
            <v>1.4</v>
          </cell>
          <cell r="V58">
            <v>-0.2</v>
          </cell>
          <cell r="W58">
            <v>-1</v>
          </cell>
          <cell r="X58">
            <v>-1.2</v>
          </cell>
          <cell r="Y58">
            <v>7.9</v>
          </cell>
          <cell r="Z58">
            <v>-9.3000000000000007</v>
          </cell>
          <cell r="AA58">
            <v>4.5999999999999996</v>
          </cell>
          <cell r="AB58">
            <v>7.9</v>
          </cell>
          <cell r="AC58">
            <v>-2.2999999999999998</v>
          </cell>
          <cell r="AD58">
            <v>-9.8000000000000007</v>
          </cell>
          <cell r="AE58">
            <v>-0.6</v>
          </cell>
        </row>
        <row r="59">
          <cell r="S59" t="str">
            <v>2015 1º Tri</v>
          </cell>
          <cell r="T59">
            <v>-0.8</v>
          </cell>
          <cell r="U59">
            <v>-4</v>
          </cell>
          <cell r="V59">
            <v>-1.3</v>
          </cell>
          <cell r="W59">
            <v>-3</v>
          </cell>
          <cell r="X59">
            <v>-6.7</v>
          </cell>
          <cell r="Y59">
            <v>5.8</v>
          </cell>
          <cell r="Z59">
            <v>-7.8</v>
          </cell>
          <cell r="AA59">
            <v>16.899999999999999</v>
          </cell>
          <cell r="AB59">
            <v>7.7</v>
          </cell>
          <cell r="AC59">
            <v>-5.3</v>
          </cell>
          <cell r="AD59">
            <v>-14.8</v>
          </cell>
          <cell r="AE59">
            <v>-4.3</v>
          </cell>
        </row>
        <row r="60">
          <cell r="S60" t="str">
            <v>2015 2º Tri</v>
          </cell>
          <cell r="T60">
            <v>-3.5</v>
          </cell>
          <cell r="U60">
            <v>-2.4</v>
          </cell>
          <cell r="V60">
            <v>-2.2000000000000002</v>
          </cell>
          <cell r="W60">
            <v>-6.7</v>
          </cell>
          <cell r="X60">
            <v>-16</v>
          </cell>
          <cell r="Y60">
            <v>4.5</v>
          </cell>
          <cell r="Z60">
            <v>-9.1</v>
          </cell>
          <cell r="AA60">
            <v>3.1</v>
          </cell>
          <cell r="AB60">
            <v>0.3</v>
          </cell>
          <cell r="AC60">
            <v>-7.5</v>
          </cell>
          <cell r="AD60">
            <v>-16.5</v>
          </cell>
          <cell r="AE60">
            <v>-5</v>
          </cell>
        </row>
        <row r="61">
          <cell r="S61" t="str">
            <v>2015 3º Tri</v>
          </cell>
          <cell r="T61">
            <v>-5.7</v>
          </cell>
          <cell r="U61">
            <v>-6.6</v>
          </cell>
          <cell r="V61">
            <v>-3.2</v>
          </cell>
          <cell r="W61">
            <v>-11.5</v>
          </cell>
          <cell r="X61">
            <v>-16.600000000000001</v>
          </cell>
          <cell r="Y61">
            <v>0.6</v>
          </cell>
          <cell r="Z61">
            <v>-13.2</v>
          </cell>
          <cell r="AA61">
            <v>-7.5</v>
          </cell>
          <cell r="AB61">
            <v>-3.2</v>
          </cell>
          <cell r="AC61">
            <v>-9.3000000000000007</v>
          </cell>
          <cell r="AD61">
            <v>-16.899999999999999</v>
          </cell>
          <cell r="AE61">
            <v>-9.6999999999999993</v>
          </cell>
        </row>
        <row r="62">
          <cell r="S62" t="str">
            <v>2015 4º Tri</v>
          </cell>
          <cell r="T62">
            <v>-6.9</v>
          </cell>
          <cell r="U62">
            <v>-11.1</v>
          </cell>
          <cell r="V62">
            <v>-3.2</v>
          </cell>
          <cell r="W62">
            <v>-11.5</v>
          </cell>
          <cell r="X62">
            <v>-16.8</v>
          </cell>
          <cell r="Y62">
            <v>1.6</v>
          </cell>
          <cell r="Z62">
            <v>-14.4</v>
          </cell>
          <cell r="AA62">
            <v>-15.5</v>
          </cell>
          <cell r="AB62">
            <v>-7.5</v>
          </cell>
          <cell r="AC62">
            <v>-12</v>
          </cell>
          <cell r="AD62">
            <v>-22.7</v>
          </cell>
          <cell r="AE62">
            <v>-14</v>
          </cell>
        </row>
        <row r="63">
          <cell r="S63" t="str">
            <v>2016 1º Tri</v>
          </cell>
          <cell r="T63">
            <v>-7</v>
          </cell>
          <cell r="U63">
            <v>-9.5</v>
          </cell>
          <cell r="V63">
            <v>-2.8</v>
          </cell>
          <cell r="W63">
            <v>-13.3</v>
          </cell>
          <cell r="X63">
            <v>-17</v>
          </cell>
          <cell r="Y63">
            <v>2.5</v>
          </cell>
          <cell r="Z63">
            <v>-14.9</v>
          </cell>
          <cell r="AA63">
            <v>-16.7</v>
          </cell>
          <cell r="AB63">
            <v>-12.8</v>
          </cell>
          <cell r="AC63">
            <v>-9.4</v>
          </cell>
          <cell r="AD63">
            <v>-13.5</v>
          </cell>
          <cell r="AE63">
            <v>-14.8</v>
          </cell>
        </row>
        <row r="64">
          <cell r="S64" t="str">
            <v>2016 2º Tri</v>
          </cell>
          <cell r="T64">
            <v>-6.9</v>
          </cell>
          <cell r="U64">
            <v>-10.1</v>
          </cell>
          <cell r="V64">
            <v>-4</v>
          </cell>
          <cell r="W64">
            <v>-9.1999999999999993</v>
          </cell>
          <cell r="X64">
            <v>-12.1</v>
          </cell>
          <cell r="Y64">
            <v>-2</v>
          </cell>
          <cell r="Z64">
            <v>-20.6</v>
          </cell>
          <cell r="AA64">
            <v>-15.7</v>
          </cell>
          <cell r="AB64">
            <v>-11.7</v>
          </cell>
          <cell r="AC64">
            <v>-9.1999999999999993</v>
          </cell>
          <cell r="AD64">
            <v>-14</v>
          </cell>
          <cell r="AE64">
            <v>-11.1</v>
          </cell>
        </row>
        <row r="65">
          <cell r="S65" t="str">
            <v>2016 3º Tri</v>
          </cell>
          <cell r="T65">
            <v>-5.6</v>
          </cell>
          <cell r="U65">
            <v>-9.4</v>
          </cell>
          <cell r="V65">
            <v>-1.9</v>
          </cell>
          <cell r="W65">
            <v>-11.7</v>
          </cell>
          <cell r="X65">
            <v>-11.1</v>
          </cell>
          <cell r="Y65">
            <v>-3.4</v>
          </cell>
          <cell r="Z65">
            <v>-16.600000000000001</v>
          </cell>
          <cell r="AA65">
            <v>-11.4</v>
          </cell>
          <cell r="AB65">
            <v>-10.4</v>
          </cell>
          <cell r="AC65">
            <v>-9</v>
          </cell>
          <cell r="AD65">
            <v>-16.3</v>
          </cell>
          <cell r="AE65">
            <v>-10.1</v>
          </cell>
        </row>
        <row r="66">
          <cell r="S66" t="str">
            <v>2016 4º Tri</v>
          </cell>
          <cell r="T66">
            <v>-5.5</v>
          </cell>
          <cell r="U66">
            <v>-7.8</v>
          </cell>
          <cell r="V66">
            <v>-3.6</v>
          </cell>
          <cell r="W66">
            <v>-9.9</v>
          </cell>
          <cell r="X66">
            <v>-9.9</v>
          </cell>
          <cell r="Y66">
            <v>-5.0999999999999996</v>
          </cell>
          <cell r="Z66">
            <v>-13.5</v>
          </cell>
          <cell r="AA66">
            <v>-5.2</v>
          </cell>
          <cell r="AB66">
            <v>-4.3</v>
          </cell>
          <cell r="AC66">
            <v>-7.3</v>
          </cell>
          <cell r="AD66">
            <v>-12.2</v>
          </cell>
          <cell r="AE66">
            <v>-6.7</v>
          </cell>
        </row>
        <row r="67">
          <cell r="S67" t="str">
            <v>2017 1º Tri</v>
          </cell>
          <cell r="T67">
            <v>-2.7</v>
          </cell>
          <cell r="U67">
            <v>-5.5</v>
          </cell>
          <cell r="V67">
            <v>-2.5</v>
          </cell>
          <cell r="W67">
            <v>4.7</v>
          </cell>
          <cell r="X67">
            <v>3</v>
          </cell>
          <cell r="Y67">
            <v>-2.9</v>
          </cell>
          <cell r="Z67">
            <v>-5.0999999999999996</v>
          </cell>
          <cell r="AA67">
            <v>-11.2</v>
          </cell>
          <cell r="AB67">
            <v>-5.3</v>
          </cell>
          <cell r="AC67">
            <v>-2.2000000000000002</v>
          </cell>
          <cell r="AD67">
            <v>-7.7</v>
          </cell>
          <cell r="AE67">
            <v>4.3</v>
          </cell>
        </row>
        <row r="68">
          <cell r="S68" t="str">
            <v>2017 2º Tri</v>
          </cell>
          <cell r="T68">
            <v>2.4</v>
          </cell>
          <cell r="U68">
            <v>-1.5</v>
          </cell>
          <cell r="V68">
            <v>1.3</v>
          </cell>
          <cell r="W68">
            <v>6.5</v>
          </cell>
          <cell r="X68">
            <v>8.8000000000000007</v>
          </cell>
          <cell r="Y68">
            <v>1.1000000000000001</v>
          </cell>
          <cell r="Z68">
            <v>-1.2</v>
          </cell>
          <cell r="AA68">
            <v>7.6</v>
          </cell>
          <cell r="AB68">
            <v>3.6</v>
          </cell>
          <cell r="AC68">
            <v>2.9</v>
          </cell>
          <cell r="AD68">
            <v>-0.9</v>
          </cell>
          <cell r="AE68">
            <v>5</v>
          </cell>
        </row>
        <row r="69">
          <cell r="S69" t="str">
            <v>2017 3º Tri</v>
          </cell>
          <cell r="T69">
            <v>4.3</v>
          </cell>
          <cell r="U69">
            <v>-2.6</v>
          </cell>
          <cell r="V69">
            <v>2.6</v>
          </cell>
          <cell r="W69">
            <v>12.3</v>
          </cell>
          <cell r="X69">
            <v>15.3</v>
          </cell>
          <cell r="Y69">
            <v>4.5</v>
          </cell>
          <cell r="Z69">
            <v>-3.5</v>
          </cell>
          <cell r="AA69">
            <v>1.6</v>
          </cell>
          <cell r="AB69">
            <v>7</v>
          </cell>
          <cell r="AC69">
            <v>7.5</v>
          </cell>
          <cell r="AD69">
            <v>10.4</v>
          </cell>
          <cell r="AE69">
            <v>13.2</v>
          </cell>
        </row>
        <row r="70">
          <cell r="S70" t="str">
            <v>2017 4º Tri</v>
          </cell>
          <cell r="T70">
            <v>4.2</v>
          </cell>
          <cell r="U70">
            <v>-3.5</v>
          </cell>
          <cell r="V70">
            <v>4.4000000000000004</v>
          </cell>
          <cell r="W70">
            <v>6.9</v>
          </cell>
          <cell r="X70">
            <v>11.3</v>
          </cell>
          <cell r="Y70">
            <v>7.1</v>
          </cell>
          <cell r="Z70">
            <v>-5.5</v>
          </cell>
          <cell r="AA70">
            <v>-8.3000000000000007</v>
          </cell>
          <cell r="AB70">
            <v>3</v>
          </cell>
          <cell r="AC70">
            <v>7.7</v>
          </cell>
          <cell r="AD70">
            <v>9.5</v>
          </cell>
          <cell r="AE70">
            <v>14</v>
          </cell>
        </row>
        <row r="71">
          <cell r="S71" t="str">
            <v>2018 1º Tri</v>
          </cell>
          <cell r="T71">
            <v>4.3</v>
          </cell>
          <cell r="U71">
            <v>-5.0999999999999996</v>
          </cell>
          <cell r="V71">
            <v>6.7</v>
          </cell>
          <cell r="W71">
            <v>-1.3</v>
          </cell>
          <cell r="X71">
            <v>1.7</v>
          </cell>
          <cell r="Y71">
            <v>5</v>
          </cell>
          <cell r="Z71">
            <v>-8.3000000000000007</v>
          </cell>
          <cell r="AA71">
            <v>1.1000000000000001</v>
          </cell>
          <cell r="AB71">
            <v>10.9</v>
          </cell>
          <cell r="AC71">
            <v>7</v>
          </cell>
          <cell r="AD71">
            <v>17.899999999999999</v>
          </cell>
          <cell r="AE71">
            <v>3.7</v>
          </cell>
        </row>
        <row r="72">
          <cell r="S72" t="str">
            <v>2018 2º Tri</v>
          </cell>
          <cell r="T72">
            <v>1.7</v>
          </cell>
          <cell r="U72">
            <v>-6.9</v>
          </cell>
          <cell r="V72">
            <v>4</v>
          </cell>
          <cell r="W72">
            <v>-4.2</v>
          </cell>
          <cell r="X72">
            <v>-0.6</v>
          </cell>
          <cell r="Y72">
            <v>6.3</v>
          </cell>
          <cell r="Z72">
            <v>-9.6</v>
          </cell>
          <cell r="AA72">
            <v>-1.6</v>
          </cell>
          <cell r="AB72">
            <v>5.2</v>
          </cell>
          <cell r="AC72">
            <v>4.8</v>
          </cell>
          <cell r="AD72">
            <v>15.1</v>
          </cell>
          <cell r="AE72">
            <v>6.1</v>
          </cell>
        </row>
        <row r="73">
          <cell r="S73" t="str">
            <v>2018 3º Tri</v>
          </cell>
          <cell r="T73">
            <v>1.1000000000000001</v>
          </cell>
          <cell r="U73">
            <v>-5.0999999999999996</v>
          </cell>
          <cell r="V73">
            <v>2.4</v>
          </cell>
          <cell r="W73">
            <v>-1.3</v>
          </cell>
          <cell r="X73">
            <v>-4.0999999999999996</v>
          </cell>
          <cell r="Y73">
            <v>4.9000000000000004</v>
          </cell>
          <cell r="Z73">
            <v>-13.7</v>
          </cell>
          <cell r="AA73">
            <v>0.3</v>
          </cell>
          <cell r="AB73">
            <v>6.1</v>
          </cell>
          <cell r="AC73">
            <v>4</v>
          </cell>
          <cell r="AD73">
            <v>14.5</v>
          </cell>
          <cell r="AE73">
            <v>2.2000000000000002</v>
          </cell>
        </row>
        <row r="74">
          <cell r="S74" t="str">
            <v>2018 4º Tri</v>
          </cell>
          <cell r="T74">
            <v>2.2999999999999998</v>
          </cell>
          <cell r="U74">
            <v>-2.7</v>
          </cell>
          <cell r="V74">
            <v>2.2000000000000002</v>
          </cell>
          <cell r="W74">
            <v>2</v>
          </cell>
          <cell r="X74">
            <v>-2</v>
          </cell>
          <cell r="Y74">
            <v>7.2</v>
          </cell>
          <cell r="Z74">
            <v>-26.7</v>
          </cell>
          <cell r="AA74">
            <v>0.8</v>
          </cell>
          <cell r="AB74">
            <v>8.5</v>
          </cell>
          <cell r="AC74">
            <v>4.5</v>
          </cell>
          <cell r="AD74">
            <v>13.2</v>
          </cell>
          <cell r="AE74">
            <v>2.5</v>
          </cell>
        </row>
        <row r="75">
          <cell r="S75" t="str">
            <v>2019 1º Tri</v>
          </cell>
          <cell r="T75">
            <v>0.3</v>
          </cell>
          <cell r="U75">
            <v>0.1</v>
          </cell>
          <cell r="V75">
            <v>-0.9</v>
          </cell>
          <cell r="W75">
            <v>0.9</v>
          </cell>
          <cell r="X75">
            <v>-1.9</v>
          </cell>
          <cell r="Y75">
            <v>6.8</v>
          </cell>
          <cell r="Z75">
            <v>-29.4</v>
          </cell>
          <cell r="AA75">
            <v>3.9</v>
          </cell>
          <cell r="AB75">
            <v>4.0999999999999996</v>
          </cell>
          <cell r="AC75">
            <v>2.2999999999999998</v>
          </cell>
          <cell r="AD75">
            <v>8.1999999999999993</v>
          </cell>
          <cell r="AE75">
            <v>3.6</v>
          </cell>
        </row>
        <row r="76">
          <cell r="S76" t="str">
            <v>2019 2º Tri</v>
          </cell>
          <cell r="T76">
            <v>1</v>
          </cell>
          <cell r="U76">
            <v>0.9</v>
          </cell>
          <cell r="V76">
            <v>0.4</v>
          </cell>
          <cell r="W76">
            <v>-1.9</v>
          </cell>
          <cell r="X76">
            <v>-0.3</v>
          </cell>
          <cell r="Y76">
            <v>5.6</v>
          </cell>
          <cell r="Z76">
            <v>-23</v>
          </cell>
          <cell r="AA76">
            <v>-3.8</v>
          </cell>
          <cell r="AB76">
            <v>4.7</v>
          </cell>
          <cell r="AC76">
            <v>4.0999999999999996</v>
          </cell>
          <cell r="AD76">
            <v>13.6</v>
          </cell>
          <cell r="AE76">
            <v>4.0999999999999996</v>
          </cell>
        </row>
        <row r="77">
          <cell r="S77" t="str">
            <v>2019 3º Tri</v>
          </cell>
          <cell r="T77">
            <v>2.6</v>
          </cell>
          <cell r="U77">
            <v>0.5</v>
          </cell>
          <cell r="V77">
            <v>1.5</v>
          </cell>
          <cell r="W77">
            <v>0.5</v>
          </cell>
          <cell r="X77">
            <v>4.7</v>
          </cell>
          <cell r="Y77">
            <v>6.8</v>
          </cell>
          <cell r="Z77">
            <v>-16.899999999999999</v>
          </cell>
          <cell r="AA77">
            <v>-1.9</v>
          </cell>
          <cell r="AB77">
            <v>7.1</v>
          </cell>
          <cell r="AC77">
            <v>4.5</v>
          </cell>
          <cell r="AD77">
            <v>10</v>
          </cell>
          <cell r="AE77">
            <v>3.9</v>
          </cell>
        </row>
        <row r="78">
          <cell r="S78" t="str">
            <v>2019 4º Tri</v>
          </cell>
          <cell r="T78">
            <v>3.3</v>
          </cell>
          <cell r="U78">
            <v>1</v>
          </cell>
          <cell r="V78">
            <v>0.5</v>
          </cell>
          <cell r="W78">
            <v>1</v>
          </cell>
          <cell r="X78">
            <v>10.7</v>
          </cell>
          <cell r="Y78">
            <v>7.9</v>
          </cell>
          <cell r="Z78">
            <v>-7.1</v>
          </cell>
          <cell r="AA78">
            <v>4.9000000000000004</v>
          </cell>
          <cell r="AB78">
            <v>7.7</v>
          </cell>
          <cell r="AC78">
            <v>4.5</v>
          </cell>
          <cell r="AD78">
            <v>8.4</v>
          </cell>
          <cell r="AE78">
            <v>5.3</v>
          </cell>
        </row>
        <row r="79">
          <cell r="S79" t="str">
            <v>2020 1º Tri</v>
          </cell>
          <cell r="T79">
            <v>1.6</v>
          </cell>
          <cell r="U79">
            <v>-3.4</v>
          </cell>
          <cell r="V79">
            <v>4</v>
          </cell>
          <cell r="W79">
            <v>-12.4</v>
          </cell>
          <cell r="X79">
            <v>3.6</v>
          </cell>
          <cell r="Y79">
            <v>9</v>
          </cell>
          <cell r="Z79">
            <v>-8.8000000000000007</v>
          </cell>
          <cell r="AA79">
            <v>-14.4</v>
          </cell>
          <cell r="AB79">
            <v>-0.7</v>
          </cell>
          <cell r="AC79">
            <v>0</v>
          </cell>
          <cell r="AD79">
            <v>-3.7</v>
          </cell>
          <cell r="AE79">
            <v>-2.2999999999999998</v>
          </cell>
        </row>
        <row r="80">
          <cell r="S80" t="str">
            <v>2020 2º Tri</v>
          </cell>
          <cell r="T80">
            <v>-8</v>
          </cell>
          <cell r="U80">
            <v>-21</v>
          </cell>
          <cell r="V80">
            <v>6.8</v>
          </cell>
          <cell r="W80">
            <v>-61.1</v>
          </cell>
          <cell r="X80">
            <v>-6.4</v>
          </cell>
          <cell r="Y80">
            <v>-1.8</v>
          </cell>
          <cell r="Z80">
            <v>-59.8</v>
          </cell>
          <cell r="AA80">
            <v>-31.8</v>
          </cell>
          <cell r="AB80">
            <v>-20.3</v>
          </cell>
          <cell r="AC80">
            <v>-15.3</v>
          </cell>
          <cell r="AD80">
            <v>-40.4</v>
          </cell>
          <cell r="AE80">
            <v>-1.6</v>
          </cell>
        </row>
        <row r="81">
          <cell r="S81" t="str">
            <v>2020 3º Tri</v>
          </cell>
          <cell r="T81">
            <v>6.3</v>
          </cell>
          <cell r="U81">
            <v>-8.4</v>
          </cell>
          <cell r="V81">
            <v>5.7</v>
          </cell>
          <cell r="W81">
            <v>-15.3</v>
          </cell>
          <cell r="X81">
            <v>30.4</v>
          </cell>
          <cell r="Y81">
            <v>12.1</v>
          </cell>
          <cell r="Z81">
            <v>-34.799999999999997</v>
          </cell>
          <cell r="AA81">
            <v>-8.1999999999999993</v>
          </cell>
          <cell r="AB81">
            <v>15.5</v>
          </cell>
          <cell r="AC81">
            <v>4.2</v>
          </cell>
          <cell r="AD81">
            <v>-9.6</v>
          </cell>
          <cell r="AE81">
            <v>26</v>
          </cell>
        </row>
        <row r="82">
          <cell r="S82" t="str">
            <v>2020 4º Tri</v>
          </cell>
          <cell r="T82">
            <v>4.0999999999999996</v>
          </cell>
          <cell r="U82">
            <v>-6</v>
          </cell>
          <cell r="V82">
            <v>3</v>
          </cell>
          <cell r="W82">
            <v>-5.9</v>
          </cell>
          <cell r="X82">
            <v>13.1</v>
          </cell>
          <cell r="Y82">
            <v>13.3</v>
          </cell>
          <cell r="Z82">
            <v>-30.9</v>
          </cell>
          <cell r="AA82">
            <v>-11</v>
          </cell>
          <cell r="AB82">
            <v>11</v>
          </cell>
          <cell r="AC82">
            <v>4.3</v>
          </cell>
          <cell r="AD82">
            <v>-1</v>
          </cell>
          <cell r="AE82">
            <v>19.100000000000001</v>
          </cell>
        </row>
        <row r="83">
          <cell r="S83" t="str">
            <v>2021 1º Tri</v>
          </cell>
          <cell r="T83">
            <v>-0.7</v>
          </cell>
          <cell r="U83">
            <v>-6.8</v>
          </cell>
          <cell r="V83">
            <v>-2.5</v>
          </cell>
          <cell r="W83">
            <v>-18.8</v>
          </cell>
          <cell r="X83">
            <v>1.5</v>
          </cell>
          <cell r="Y83">
            <v>11.2</v>
          </cell>
          <cell r="Z83">
            <v>-43.3</v>
          </cell>
          <cell r="AA83">
            <v>-8.3000000000000007</v>
          </cell>
          <cell r="AB83">
            <v>12.9</v>
          </cell>
          <cell r="AC83">
            <v>1.4</v>
          </cell>
          <cell r="AD83">
            <v>0.1</v>
          </cell>
          <cell r="AE83">
            <v>20.399999999999999</v>
          </cell>
        </row>
        <row r="84">
          <cell r="S84" t="str">
            <v>2021 2º Tri</v>
          </cell>
          <cell r="T84">
            <v>14.8</v>
          </cell>
          <cell r="U84">
            <v>16.8</v>
          </cell>
          <cell r="V84">
            <v>-3</v>
          </cell>
          <cell r="W84">
            <v>130.9</v>
          </cell>
          <cell r="X84">
            <v>21.6</v>
          </cell>
          <cell r="Y84">
            <v>21.6</v>
          </cell>
          <cell r="Z84">
            <v>49.3</v>
          </cell>
          <cell r="AA84">
            <v>24.7</v>
          </cell>
          <cell r="AB84">
            <v>54.2</v>
          </cell>
          <cell r="AC84">
            <v>24.8</v>
          </cell>
          <cell r="AD84">
            <v>68.900000000000006</v>
          </cell>
          <cell r="AE84">
            <v>22.7</v>
          </cell>
        </row>
        <row r="85">
          <cell r="S85" t="str">
            <v>2021 3º Tri</v>
          </cell>
          <cell r="T85">
            <v>-1.2</v>
          </cell>
          <cell r="U85">
            <v>0.9</v>
          </cell>
          <cell r="V85">
            <v>-3.2</v>
          </cell>
          <cell r="W85">
            <v>12.7</v>
          </cell>
          <cell r="X85">
            <v>-18.2</v>
          </cell>
          <cell r="Y85">
            <v>5.2</v>
          </cell>
          <cell r="Z85">
            <v>-10.1</v>
          </cell>
          <cell r="AA85">
            <v>-9.6</v>
          </cell>
          <cell r="AB85">
            <v>8.5</v>
          </cell>
          <cell r="AC85">
            <v>1</v>
          </cell>
          <cell r="AD85">
            <v>12.2</v>
          </cell>
          <cell r="AE85">
            <v>-7.2</v>
          </cell>
        </row>
        <row r="86">
          <cell r="S86" t="str">
            <v>2021 4º Tri</v>
          </cell>
          <cell r="T86">
            <v>-4.5999999999999996</v>
          </cell>
          <cell r="U86">
            <v>-6.9</v>
          </cell>
          <cell r="V86">
            <v>-2</v>
          </cell>
          <cell r="W86">
            <v>-2.2000000000000002</v>
          </cell>
          <cell r="X86">
            <v>-20.5</v>
          </cell>
          <cell r="Y86">
            <v>3.5</v>
          </cell>
          <cell r="Z86">
            <v>-9</v>
          </cell>
          <cell r="AA86">
            <v>-7.6</v>
          </cell>
          <cell r="AB86">
            <v>-5.0999999999999996</v>
          </cell>
          <cell r="AC86">
            <v>-4.2</v>
          </cell>
          <cell r="AD86">
            <v>-0.6</v>
          </cell>
          <cell r="AE86">
            <v>-8.9</v>
          </cell>
        </row>
        <row r="87">
          <cell r="S87" t="str">
            <v>2022 1º Tri</v>
          </cell>
          <cell r="T87">
            <v>1.6</v>
          </cell>
          <cell r="U87">
            <v>1.7</v>
          </cell>
          <cell r="V87">
            <v>-0.9</v>
          </cell>
          <cell r="W87">
            <v>24.1</v>
          </cell>
          <cell r="X87">
            <v>-6.3</v>
          </cell>
          <cell r="Y87">
            <v>8.9</v>
          </cell>
          <cell r="Z87">
            <v>25.8</v>
          </cell>
          <cell r="AA87">
            <v>0.2</v>
          </cell>
          <cell r="AB87">
            <v>0.9</v>
          </cell>
          <cell r="AC87">
            <v>1.4</v>
          </cell>
          <cell r="AD87">
            <v>3.9</v>
          </cell>
          <cell r="AE87">
            <v>-4.8</v>
          </cell>
        </row>
        <row r="88">
          <cell r="S88" t="str">
            <v>2022 2º Tri</v>
          </cell>
          <cell r="T88">
            <v>1.3</v>
          </cell>
          <cell r="U88">
            <v>8.3000000000000007</v>
          </cell>
          <cell r="V88">
            <v>1.9</v>
          </cell>
          <cell r="W88">
            <v>12.6</v>
          </cell>
          <cell r="X88">
            <v>-12.1</v>
          </cell>
          <cell r="Y88">
            <v>7.3</v>
          </cell>
          <cell r="Z88">
            <v>8.5</v>
          </cell>
          <cell r="AA88">
            <v>1.2</v>
          </cell>
          <cell r="AB88">
            <v>-6.1</v>
          </cell>
          <cell r="AC88">
            <v>-0.8</v>
          </cell>
          <cell r="AD88">
            <v>-2.7</v>
          </cell>
          <cell r="AE88">
            <v>-9.8000000000000007</v>
          </cell>
        </row>
        <row r="89">
          <cell r="S89" t="str">
            <v>2022 3º Tri</v>
          </cell>
          <cell r="T89">
            <v>-0.4</v>
          </cell>
          <cell r="U89">
            <v>27.2</v>
          </cell>
          <cell r="V89">
            <v>1.6</v>
          </cell>
          <cell r="W89">
            <v>-10.6</v>
          </cell>
          <cell r="X89">
            <v>-9.9</v>
          </cell>
          <cell r="Y89">
            <v>5.5</v>
          </cell>
          <cell r="Z89">
            <v>20.3</v>
          </cell>
          <cell r="AA89">
            <v>2.8</v>
          </cell>
          <cell r="AB89">
            <v>-17.399999999999999</v>
          </cell>
          <cell r="AC89">
            <v>-2.2999999999999998</v>
          </cell>
          <cell r="AD89">
            <v>-4.5999999999999996</v>
          </cell>
          <cell r="AE89">
            <v>-9.6999999999999993</v>
          </cell>
        </row>
        <row r="90">
          <cell r="S90" t="str">
            <v>2022 4º Tri</v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</row>
        <row r="91">
          <cell r="S91" t="str">
            <v>2023 1º Tri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S92" t="str">
            <v>2023 2º Tri</v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S93" t="str">
            <v>2023 3º Tri</v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S94" t="str">
            <v>2023 4º Tri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S95" t="str">
            <v>2024 1º Tri</v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S96" t="str">
            <v>2024 2º Tri</v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S97" t="str">
            <v>2024 3º Tri</v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S98" t="str">
            <v>2024 4º Tri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</sheetData>
      <sheetData sheetId="41"/>
      <sheetData sheetId="42">
        <row r="4">
          <cell r="V4" t="str">
            <v>2001 1º Quad</v>
          </cell>
          <cell r="W4">
            <v>-0.63868613132225249</v>
          </cell>
          <cell r="X4">
            <v>-8.1088362068942992</v>
          </cell>
          <cell r="Y4">
            <v>2.3543495610624632</v>
          </cell>
          <cell r="Z4">
            <v>2.4411895250438187</v>
          </cell>
          <cell r="AA4">
            <v>6.1643835616236764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>
            <v>10.671015843387499</v>
          </cell>
          <cell r="AH4" t="str">
            <v/>
          </cell>
        </row>
        <row r="5">
          <cell r="V5" t="str">
            <v>2001 2º Quad</v>
          </cell>
          <cell r="W5">
            <v>-2.227074235769555</v>
          </cell>
          <cell r="X5">
            <v>-1.0078997548404467</v>
          </cell>
          <cell r="Y5">
            <v>-0.59101654844765372</v>
          </cell>
          <cell r="Z5">
            <v>0.44982698960189804</v>
          </cell>
          <cell r="AA5">
            <v>-3.8173652693822224</v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>
            <v>-4.027420736925313</v>
          </cell>
          <cell r="AH5" t="str">
            <v/>
          </cell>
        </row>
        <row r="6">
          <cell r="V6" t="str">
            <v>2001 3º Quad</v>
          </cell>
          <cell r="W6">
            <v>-1.7906884201971174</v>
          </cell>
          <cell r="X6">
            <v>0.87471783296368955</v>
          </cell>
          <cell r="Y6">
            <v>-0.47016274863945773</v>
          </cell>
          <cell r="Z6">
            <v>2.024780900544787</v>
          </cell>
          <cell r="AA6">
            <v>-4.4472681067227455</v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>
            <v>-16.177096636906406</v>
          </cell>
          <cell r="AH6" t="str">
            <v/>
          </cell>
        </row>
        <row r="7">
          <cell r="V7" t="str">
            <v>2002 1º Quad</v>
          </cell>
          <cell r="W7">
            <v>-1.0560146924148528</v>
          </cell>
          <cell r="X7">
            <v>5.1890941072715524</v>
          </cell>
          <cell r="Y7">
            <v>-1.6374269006197761</v>
          </cell>
          <cell r="Z7">
            <v>-2.2097053726337856</v>
          </cell>
          <cell r="AA7">
            <v>0.9677419354013006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>
            <v>-20.631578947289341</v>
          </cell>
          <cell r="AH7" t="str">
            <v/>
          </cell>
        </row>
        <row r="8">
          <cell r="V8" t="str">
            <v>2002 2º Quad</v>
          </cell>
          <cell r="W8">
            <v>0.89325591778857127</v>
          </cell>
          <cell r="X8">
            <v>4.4854155201073276</v>
          </cell>
          <cell r="Y8">
            <v>0.75307173995418086</v>
          </cell>
          <cell r="Z8">
            <v>-1.8256975542481291</v>
          </cell>
          <cell r="AA8">
            <v>1.2451361866026911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>
            <v>-20.580357142880366</v>
          </cell>
          <cell r="AH8" t="str">
            <v/>
          </cell>
        </row>
        <row r="9">
          <cell r="V9" t="str">
            <v>2002 3º Quad</v>
          </cell>
          <cell r="W9">
            <v>-1.8233387358469244</v>
          </cell>
          <cell r="X9">
            <v>7.3566433566275125</v>
          </cell>
          <cell r="Y9">
            <v>-4.3241279069278331</v>
          </cell>
          <cell r="Z9">
            <v>-0.14810426539231258</v>
          </cell>
          <cell r="AA9">
            <v>-3.5904255318082834</v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>
            <v>-8.583037074672129</v>
          </cell>
          <cell r="AH9" t="str">
            <v/>
          </cell>
        </row>
        <row r="10">
          <cell r="V10" t="str">
            <v>2003 1º Quad</v>
          </cell>
          <cell r="W10">
            <v>-5.4756380510326057</v>
          </cell>
          <cell r="X10">
            <v>-6.3545150501342018</v>
          </cell>
          <cell r="Y10">
            <v>-6.2227506936238575</v>
          </cell>
          <cell r="Z10">
            <v>-0.35445281341583978</v>
          </cell>
          <cell r="AA10">
            <v>-11.581469648584742</v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>
            <v>-13.103448275975072</v>
          </cell>
          <cell r="AH10" t="str">
            <v/>
          </cell>
        </row>
        <row r="11">
          <cell r="V11" t="str">
            <v>2003 2º Quad</v>
          </cell>
          <cell r="W11">
            <v>-5.5334218680919705</v>
          </cell>
          <cell r="X11">
            <v>-3.6081116671372149</v>
          </cell>
          <cell r="Y11">
            <v>-6.5696302124695238</v>
          </cell>
          <cell r="Z11">
            <v>-7.3684210526632432</v>
          </cell>
          <cell r="AA11">
            <v>-4.6118370483114735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>
            <v>-11.129848229314831</v>
          </cell>
          <cell r="AH11" t="str">
            <v/>
          </cell>
        </row>
        <row r="12">
          <cell r="V12" t="str">
            <v>2003 3º Quad</v>
          </cell>
          <cell r="W12">
            <v>-0.37144036318248475</v>
          </cell>
          <cell r="X12">
            <v>-3.048462740965463</v>
          </cell>
          <cell r="Y12">
            <v>-1.8609950627267113</v>
          </cell>
          <cell r="Z12">
            <v>-1.3052506674338327</v>
          </cell>
          <cell r="AA12">
            <v>11.793103448144059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2.8888888889070374</v>
          </cell>
          <cell r="AH12" t="str">
            <v/>
          </cell>
        </row>
        <row r="13">
          <cell r="V13" t="str">
            <v>2004 1º Quad</v>
          </cell>
          <cell r="W13">
            <v>8.1001472754010031</v>
          </cell>
          <cell r="X13">
            <v>7.946428571384434</v>
          </cell>
          <cell r="Y13">
            <v>4.6491969569566916</v>
          </cell>
          <cell r="Z13">
            <v>0.71142730096227513</v>
          </cell>
          <cell r="AA13">
            <v>26.016260162549408</v>
          </cell>
          <cell r="AB13">
            <v>10.803618946258542</v>
          </cell>
          <cell r="AC13">
            <v>-2.7045075125109563</v>
          </cell>
          <cell r="AD13">
            <v>24.905660377709093</v>
          </cell>
          <cell r="AE13">
            <v>19.196062346322673</v>
          </cell>
          <cell r="AF13">
            <v>10.523560209395644</v>
          </cell>
          <cell r="AG13">
            <v>12.820512820622509</v>
          </cell>
          <cell r="AH13">
            <v>-1.1874775098995261</v>
          </cell>
        </row>
        <row r="14">
          <cell r="V14" t="str">
            <v>2004 2º Quad</v>
          </cell>
          <cell r="W14">
            <v>10.590440487342011</v>
          </cell>
          <cell r="X14">
            <v>4.1530054644809633</v>
          </cell>
          <cell r="Y14">
            <v>6.9473684210610509</v>
          </cell>
          <cell r="Z14">
            <v>11.060606060647071</v>
          </cell>
          <cell r="AA14">
            <v>32.957292505974678</v>
          </cell>
          <cell r="AB14">
            <v>9.0090090091164967</v>
          </cell>
          <cell r="AC14">
            <v>-0.52700922265306316</v>
          </cell>
          <cell r="AD14">
            <v>22.066549912531585</v>
          </cell>
          <cell r="AE14">
            <v>18.334550767077996</v>
          </cell>
          <cell r="AF14">
            <v>13.755020080343417</v>
          </cell>
          <cell r="AG14">
            <v>25.869702719748378</v>
          </cell>
          <cell r="AH14">
            <v>6.3898916967560115</v>
          </cell>
        </row>
        <row r="15">
          <cell r="V15" t="str">
            <v>2004 3º Quad</v>
          </cell>
          <cell r="W15">
            <v>8.9892294946113829</v>
          </cell>
          <cell r="X15">
            <v>2.09621069603807</v>
          </cell>
          <cell r="Y15">
            <v>9.7910216718381839</v>
          </cell>
          <cell r="Z15">
            <v>2.4646828974754786</v>
          </cell>
          <cell r="AA15">
            <v>21.653300431811928</v>
          </cell>
          <cell r="AB15">
            <v>2.2983114445887187</v>
          </cell>
          <cell r="AC15">
            <v>0.16604400161632782</v>
          </cell>
          <cell r="AD15">
            <v>-7.9559363524500659</v>
          </cell>
          <cell r="AE15">
            <v>12.810601877371464</v>
          </cell>
          <cell r="AF15">
            <v>9.2951541849930699</v>
          </cell>
          <cell r="AG15">
            <v>15.280777537835988</v>
          </cell>
          <cell r="AH15">
            <v>2.0926243567216396</v>
          </cell>
        </row>
        <row r="16">
          <cell r="V16" t="str">
            <v>2005 1º Quad</v>
          </cell>
          <cell r="W16">
            <v>4.9046321525930026</v>
          </cell>
          <cell r="X16">
            <v>-6.5343258891309652</v>
          </cell>
          <cell r="Y16">
            <v>3.9176090468259206</v>
          </cell>
          <cell r="Z16">
            <v>5.0772626931699261</v>
          </cell>
          <cell r="AA16">
            <v>19.569892473196827</v>
          </cell>
          <cell r="AB16">
            <v>2.1133525455959479</v>
          </cell>
          <cell r="AC16">
            <v>1.5099519560498376</v>
          </cell>
          <cell r="AD16">
            <v>29.607250755049442</v>
          </cell>
          <cell r="AE16">
            <v>13.489332415611145</v>
          </cell>
          <cell r="AF16">
            <v>3.9791567977258246</v>
          </cell>
          <cell r="AG16">
            <v>3.9502164502204673</v>
          </cell>
          <cell r="AH16">
            <v>-4.2971595047382021</v>
          </cell>
        </row>
        <row r="17">
          <cell r="V17" t="str">
            <v>2005 2º Quad</v>
          </cell>
          <cell r="W17">
            <v>4.7881355932180236</v>
          </cell>
          <cell r="X17">
            <v>-7.4501573976739071</v>
          </cell>
          <cell r="Y17">
            <v>3.1889763779756386</v>
          </cell>
          <cell r="Z17">
            <v>2.7285129604224245</v>
          </cell>
          <cell r="AA17">
            <v>18.18181818193565</v>
          </cell>
          <cell r="AB17">
            <v>6.6574839301557054</v>
          </cell>
          <cell r="AC17">
            <v>0.26490066224744702</v>
          </cell>
          <cell r="AD17">
            <v>57.819225251246344</v>
          </cell>
          <cell r="AE17">
            <v>13.33333333329052</v>
          </cell>
          <cell r="AF17">
            <v>2.7360988525849006</v>
          </cell>
          <cell r="AG17">
            <v>0.75376884425537583</v>
          </cell>
          <cell r="AH17">
            <v>-7.2955548014825951</v>
          </cell>
        </row>
        <row r="18">
          <cell r="V18" t="str">
            <v>2005 3º Quad</v>
          </cell>
          <cell r="W18">
            <v>4.7890535917871402</v>
          </cell>
          <cell r="X18">
            <v>-8.0547512503168726</v>
          </cell>
          <cell r="Y18">
            <v>2.2559041240783673</v>
          </cell>
          <cell r="Z18">
            <v>9.0349075975263418</v>
          </cell>
          <cell r="AA18">
            <v>11.612576064986024</v>
          </cell>
          <cell r="AB18">
            <v>9.1701054562461692</v>
          </cell>
          <cell r="AC18">
            <v>1.5748031496642723</v>
          </cell>
          <cell r="AD18">
            <v>71.675531914883067</v>
          </cell>
          <cell r="AE18">
            <v>16.397454723502626</v>
          </cell>
          <cell r="AF18">
            <v>2.7005239822894822</v>
          </cell>
          <cell r="AG18">
            <v>0.18735362996344929</v>
          </cell>
          <cell r="AH18">
            <v>-6.4180107526287333</v>
          </cell>
        </row>
        <row r="19">
          <cell r="V19" t="str">
            <v>2006 1º Quad</v>
          </cell>
          <cell r="W19">
            <v>5.7575757575913489</v>
          </cell>
          <cell r="X19">
            <v>-8.9085545722796926</v>
          </cell>
          <cell r="Y19">
            <v>7.3843762145564762</v>
          </cell>
          <cell r="Z19">
            <v>2.6470588235367298</v>
          </cell>
          <cell r="AA19">
            <v>8.8729016787120649</v>
          </cell>
          <cell r="AB19">
            <v>4.8918156161392723</v>
          </cell>
          <cell r="AC19">
            <v>0.54090601760459212</v>
          </cell>
          <cell r="AD19">
            <v>43.356643356770739</v>
          </cell>
          <cell r="AE19">
            <v>14.918132201383649</v>
          </cell>
          <cell r="AF19">
            <v>3.5990888382230635</v>
          </cell>
          <cell r="AG19">
            <v>0.52056220712164425</v>
          </cell>
          <cell r="AH19">
            <v>-3.1202435311183829</v>
          </cell>
        </row>
        <row r="20">
          <cell r="V20" t="str">
            <v>2006 2º Quad</v>
          </cell>
          <cell r="W20">
            <v>5.014152850808129</v>
          </cell>
          <cell r="X20">
            <v>-10.175736961485571</v>
          </cell>
          <cell r="Y20">
            <v>7.0583746661436741</v>
          </cell>
          <cell r="Z20">
            <v>0.7968127490245891</v>
          </cell>
          <cell r="AA20">
            <v>7.7948717947937451</v>
          </cell>
          <cell r="AB20">
            <v>3.0133448127893425</v>
          </cell>
          <cell r="AC20">
            <v>2.6860413915028802</v>
          </cell>
          <cell r="AD20">
            <v>30.090909090887898</v>
          </cell>
          <cell r="AE20">
            <v>15.686274509806708</v>
          </cell>
          <cell r="AF20">
            <v>6.2285223368286902</v>
          </cell>
          <cell r="AG20">
            <v>8.6284289276795878</v>
          </cell>
          <cell r="AH20">
            <v>7.9428989751234802</v>
          </cell>
        </row>
        <row r="21">
          <cell r="V21" t="str">
            <v>2006 3º Quad</v>
          </cell>
          <cell r="W21">
            <v>7.6895175915890013</v>
          </cell>
          <cell r="X21">
            <v>-5.0100200400973627</v>
          </cell>
          <cell r="Y21">
            <v>8.1006549465106659</v>
          </cell>
          <cell r="Z21">
            <v>2.4482109228068483</v>
          </cell>
          <cell r="AA21">
            <v>13.448432530637167</v>
          </cell>
          <cell r="AB21">
            <v>3.4859302814218784</v>
          </cell>
          <cell r="AC21">
            <v>0.24479804157095941</v>
          </cell>
          <cell r="AD21">
            <v>20.991479473299957</v>
          </cell>
          <cell r="AE21">
            <v>20.395290159741197</v>
          </cell>
          <cell r="AF21">
            <v>8.9481946624755171</v>
          </cell>
          <cell r="AG21">
            <v>11.968209443657795</v>
          </cell>
          <cell r="AH21">
            <v>8.9766606822009987</v>
          </cell>
        </row>
        <row r="22">
          <cell r="V22" t="str">
            <v>2007 1º Quad</v>
          </cell>
          <cell r="W22">
            <v>9.2099877200190186</v>
          </cell>
          <cell r="X22">
            <v>5.310880829011988</v>
          </cell>
          <cell r="Y22">
            <v>6.3336952587283335</v>
          </cell>
          <cell r="Z22">
            <v>6.058125255852076</v>
          </cell>
          <cell r="AA22">
            <v>18.502202643099118</v>
          </cell>
          <cell r="AB22">
            <v>5.9641255606213583</v>
          </cell>
          <cell r="AC22">
            <v>6.1869535978490431</v>
          </cell>
          <cell r="AD22">
            <v>23.008130081257793</v>
          </cell>
          <cell r="AE22">
            <v>22.374670184632283</v>
          </cell>
          <cell r="AF22">
            <v>12.576956904184122</v>
          </cell>
          <cell r="AG22">
            <v>21.284308648463579</v>
          </cell>
          <cell r="AH22">
            <v>7.1484681853227983</v>
          </cell>
        </row>
        <row r="23">
          <cell r="V23" t="str">
            <v>2007 2º Quad</v>
          </cell>
          <cell r="W23">
            <v>10.396611474810813</v>
          </cell>
          <cell r="X23">
            <v>5.0804670243342898</v>
          </cell>
          <cell r="Y23">
            <v>6.8781183179581706</v>
          </cell>
          <cell r="Z23">
            <v>13.99868247695486</v>
          </cell>
          <cell r="AA23">
            <v>15.318744053329315</v>
          </cell>
          <cell r="AB23">
            <v>9.7785206853845175</v>
          </cell>
          <cell r="AC23">
            <v>8.7907375643079035</v>
          </cell>
          <cell r="AD23">
            <v>27.463312368956938</v>
          </cell>
          <cell r="AE23">
            <v>25.376647834271626</v>
          </cell>
          <cell r="AF23">
            <v>14.880711686167803</v>
          </cell>
          <cell r="AG23">
            <v>25.160697887976369</v>
          </cell>
          <cell r="AH23">
            <v>11.698880976579007</v>
          </cell>
        </row>
        <row r="24">
          <cell r="V24" t="str">
            <v>2007 3º Quad</v>
          </cell>
          <cell r="W24">
            <v>9.3971034018043742</v>
          </cell>
          <cell r="X24">
            <v>4.792043399648227</v>
          </cell>
          <cell r="Y24">
            <v>6.1224489796763981</v>
          </cell>
          <cell r="Z24">
            <v>10.793067226866482</v>
          </cell>
          <cell r="AA24">
            <v>13.295955146171723</v>
          </cell>
          <cell r="AB24">
            <v>10.876623376649274</v>
          </cell>
          <cell r="AC24">
            <v>6.6748066748227863</v>
          </cell>
          <cell r="AD24">
            <v>36.683738796300979</v>
          </cell>
          <cell r="AE24">
            <v>20.957038071952105</v>
          </cell>
          <cell r="AF24">
            <v>13.220461095135438</v>
          </cell>
          <cell r="AG24">
            <v>21.377870563662427</v>
          </cell>
          <cell r="AH24">
            <v>12.784184513989484</v>
          </cell>
        </row>
        <row r="25">
          <cell r="V25" t="str">
            <v>2008 1º Quad</v>
          </cell>
          <cell r="W25">
            <v>11.019490254834441</v>
          </cell>
          <cell r="X25">
            <v>5.9963099631032302</v>
          </cell>
          <cell r="Y25">
            <v>6.3648740640422918</v>
          </cell>
          <cell r="Z25">
            <v>15.052103434954489</v>
          </cell>
          <cell r="AA25">
            <v>19.79553903352036</v>
          </cell>
          <cell r="AB25">
            <v>13.711383834035296</v>
          </cell>
          <cell r="AC25">
            <v>11.272957568057373</v>
          </cell>
          <cell r="AD25">
            <v>28.552544613378707</v>
          </cell>
          <cell r="AE25">
            <v>23.285899094492102</v>
          </cell>
          <cell r="AF25">
            <v>15.039062500027111</v>
          </cell>
          <cell r="AG25">
            <v>23.484201537080285</v>
          </cell>
          <cell r="AH25">
            <v>13.013196480960843</v>
          </cell>
        </row>
        <row r="26">
          <cell r="V26" t="str">
            <v>2008 2º Quad</v>
          </cell>
          <cell r="W26">
            <v>10.080223229827512</v>
          </cell>
          <cell r="X26">
            <v>13.093093093035989</v>
          </cell>
          <cell r="Y26">
            <v>5.8019339779346257</v>
          </cell>
          <cell r="Z26">
            <v>6.5876914186038693</v>
          </cell>
          <cell r="AA26">
            <v>16.212871287130646</v>
          </cell>
          <cell r="AB26">
            <v>11.343738104264123</v>
          </cell>
          <cell r="AC26">
            <v>9.6570752857721764</v>
          </cell>
          <cell r="AD26">
            <v>33.552631578953871</v>
          </cell>
          <cell r="AE26">
            <v>18.400300413039371</v>
          </cell>
          <cell r="AF26">
            <v>12.178810278101126</v>
          </cell>
          <cell r="AG26">
            <v>16.434336023484853</v>
          </cell>
          <cell r="AH26">
            <v>9.593199757155336</v>
          </cell>
        </row>
        <row r="27">
          <cell r="V27" t="str">
            <v>2008 3º Quad</v>
          </cell>
          <cell r="W27">
            <v>6.7426108374205596</v>
          </cell>
          <cell r="X27">
            <v>8.829450675867335</v>
          </cell>
          <cell r="Y27">
            <v>4.4471153845708988</v>
          </cell>
          <cell r="Z27">
            <v>-2.8916804929679629</v>
          </cell>
          <cell r="AA27">
            <v>10.533757511510288</v>
          </cell>
          <cell r="AB27">
            <v>14.824304538767596</v>
          </cell>
          <cell r="AC27">
            <v>12.209080503619706</v>
          </cell>
          <cell r="AD27">
            <v>36.76814988300152</v>
          </cell>
          <cell r="AE27">
            <v>8.2587352007058143</v>
          </cell>
          <cell r="AF27">
            <v>3.7225580655620316</v>
          </cell>
          <cell r="AG27">
            <v>-1.7543859649170268</v>
          </cell>
          <cell r="AH27">
            <v>1.9573473561032673</v>
          </cell>
        </row>
        <row r="28">
          <cell r="V28" t="str">
            <v>2009 1º Quad</v>
          </cell>
          <cell r="W28">
            <v>4.5239702903483003</v>
          </cell>
          <cell r="X28">
            <v>3.1911807368779188</v>
          </cell>
          <cell r="Y28">
            <v>6.5279999999177329</v>
          </cell>
          <cell r="Z28">
            <v>-7.4471653807676619</v>
          </cell>
          <cell r="AA28">
            <v>-1.6291698991691028</v>
          </cell>
          <cell r="AB28">
            <v>11.946408634171735</v>
          </cell>
          <cell r="AC28">
            <v>9.6186681844510513</v>
          </cell>
          <cell r="AD28">
            <v>18.303341902234859</v>
          </cell>
          <cell r="AE28">
            <v>8.4994753410263524</v>
          </cell>
          <cell r="AF28">
            <v>2.4787775891262021</v>
          </cell>
          <cell r="AG28">
            <v>1.2102351314406734</v>
          </cell>
          <cell r="AH28">
            <v>-11.385014596219245</v>
          </cell>
        </row>
        <row r="29">
          <cell r="V29" t="str">
            <v>2009 2º Quad</v>
          </cell>
          <cell r="W29">
            <v>4.7845373891063359</v>
          </cell>
          <cell r="X29">
            <v>-1.9915029207995816</v>
          </cell>
          <cell r="Y29">
            <v>8.3517176174251251</v>
          </cell>
          <cell r="Z29">
            <v>-5.0691244239651212</v>
          </cell>
          <cell r="AA29">
            <v>-1.6329428470647223</v>
          </cell>
          <cell r="AB29">
            <v>12.752136752164622</v>
          </cell>
          <cell r="AC29">
            <v>8.6268871315283935</v>
          </cell>
          <cell r="AD29">
            <v>9.3185550081546609</v>
          </cell>
          <cell r="AE29">
            <v>9.4830320330110638</v>
          </cell>
          <cell r="AF29">
            <v>4.8635080011858234</v>
          </cell>
          <cell r="AG29">
            <v>7.2778827977109994</v>
          </cell>
          <cell r="AH29">
            <v>-8.1717451524228153</v>
          </cell>
        </row>
        <row r="30">
          <cell r="V30" t="str">
            <v>2009 3º Quad</v>
          </cell>
          <cell r="W30">
            <v>7.9896163830788458</v>
          </cell>
          <cell r="X30">
            <v>1.4799154333856368</v>
          </cell>
          <cell r="Y30">
            <v>9.9827387801966427</v>
          </cell>
          <cell r="Z30">
            <v>2.8801562118218715</v>
          </cell>
          <cell r="AA30">
            <v>8.50655580425137</v>
          </cell>
          <cell r="AB30">
            <v>10.678992668180198</v>
          </cell>
          <cell r="AC30">
            <v>10.370622237372462</v>
          </cell>
          <cell r="AD30">
            <v>6.5410958903657557</v>
          </cell>
          <cell r="AE30">
            <v>7.4153107495806614</v>
          </cell>
          <cell r="AF30">
            <v>12.60736196313812</v>
          </cell>
          <cell r="AG30">
            <v>25.210084033616042</v>
          </cell>
          <cell r="AH30">
            <v>-0.77363896845699109</v>
          </cell>
        </row>
        <row r="31">
          <cell r="V31" t="str">
            <v>2010 1º Quad</v>
          </cell>
          <cell r="W31">
            <v>11.854005167934867</v>
          </cell>
          <cell r="X31">
            <v>5.3696935619829356</v>
          </cell>
          <cell r="Y31">
            <v>10.603784920429193</v>
          </cell>
          <cell r="Z31">
            <v>11.45342515406389</v>
          </cell>
          <cell r="AA31">
            <v>21.766561514173667</v>
          </cell>
          <cell r="AB31">
            <v>12.79920212768506</v>
          </cell>
          <cell r="AC31">
            <v>8.4112149532373781</v>
          </cell>
          <cell r="AD31">
            <v>25.814863103041507</v>
          </cell>
          <cell r="AE31">
            <v>6.1250805931635455</v>
          </cell>
          <cell r="AF31">
            <v>14.744864148421444</v>
          </cell>
          <cell r="AG31">
            <v>19.952169456766477</v>
          </cell>
          <cell r="AH31">
            <v>16.142020497843856</v>
          </cell>
        </row>
        <row r="32">
          <cell r="V32" t="str">
            <v>2010 2º Quad</v>
          </cell>
          <cell r="W32">
            <v>10.825521620818357</v>
          </cell>
          <cell r="X32">
            <v>7.2338119750348984</v>
          </cell>
          <cell r="Y32">
            <v>9.5404304828536226</v>
          </cell>
          <cell r="Z32">
            <v>10.365505425503919</v>
          </cell>
          <cell r="AA32">
            <v>16.383976903665797</v>
          </cell>
          <cell r="AB32">
            <v>10.703456640332231</v>
          </cell>
          <cell r="AC32">
            <v>9.0006618133910763</v>
          </cell>
          <cell r="AD32">
            <v>23.920390537038607</v>
          </cell>
          <cell r="AE32">
            <v>8.951332560806847</v>
          </cell>
          <cell r="AF32">
            <v>9.7845601436481466</v>
          </cell>
          <cell r="AG32">
            <v>7.1365638766674344</v>
          </cell>
          <cell r="AH32">
            <v>16.561085972923628</v>
          </cell>
        </row>
        <row r="33">
          <cell r="V33" t="str">
            <v>2010 3º Quad</v>
          </cell>
          <cell r="W33">
            <v>10.176282051284424</v>
          </cell>
          <cell r="X33">
            <v>7.0312500000244471</v>
          </cell>
          <cell r="Y33">
            <v>6.9578864766240311</v>
          </cell>
          <cell r="Z33">
            <v>10.249110320274513</v>
          </cell>
          <cell r="AA33">
            <v>17.329796640176998</v>
          </cell>
          <cell r="AB33">
            <v>12.240783410111543</v>
          </cell>
          <cell r="AC33">
            <v>18.977202710965678</v>
          </cell>
          <cell r="AD33">
            <v>23.497267759534623</v>
          </cell>
          <cell r="AE33">
            <v>11.422895455617056</v>
          </cell>
          <cell r="AF33">
            <v>12.339961863271576</v>
          </cell>
          <cell r="AG33">
            <v>15.967561521262507</v>
          </cell>
          <cell r="AH33">
            <v>14.438348252956622</v>
          </cell>
        </row>
        <row r="34">
          <cell r="V34" t="str">
            <v>2011 1º Quad</v>
          </cell>
          <cell r="W34">
            <v>7.6812012705981259</v>
          </cell>
          <cell r="X34">
            <v>4.5891141941914571</v>
          </cell>
          <cell r="Y34">
            <v>4.6713742530851476</v>
          </cell>
          <cell r="Z34">
            <v>7.2845528455326436</v>
          </cell>
          <cell r="AA34">
            <v>17.422279792763227</v>
          </cell>
          <cell r="AB34">
            <v>9.6374889478908266</v>
          </cell>
          <cell r="AC34">
            <v>8.5967432950487819</v>
          </cell>
          <cell r="AD34">
            <v>5.9412780656386222</v>
          </cell>
          <cell r="AE34">
            <v>8.353584447174045</v>
          </cell>
          <cell r="AF34">
            <v>8.2298585041728813</v>
          </cell>
          <cell r="AG34">
            <v>8.4876103673994674</v>
          </cell>
          <cell r="AH34">
            <v>12.574850299400332</v>
          </cell>
        </row>
        <row r="35">
          <cell r="V35" t="str">
            <v>2011 2º Quad</v>
          </cell>
          <cell r="W35">
            <v>6.6848567530205738</v>
          </cell>
          <cell r="X35">
            <v>0.35371399701547013</v>
          </cell>
          <cell r="Y35">
            <v>3.2926181624667095</v>
          </cell>
          <cell r="Z35">
            <v>4.8382923674002765</v>
          </cell>
          <cell r="AA35">
            <v>18.666666666710242</v>
          </cell>
          <cell r="AB35">
            <v>11.17502054235684</v>
          </cell>
          <cell r="AC35">
            <v>7.2252580449353454</v>
          </cell>
          <cell r="AD35">
            <v>25.48484848482595</v>
          </cell>
          <cell r="AE35">
            <v>2.7918106886528848</v>
          </cell>
          <cell r="AF35">
            <v>8.6672117743304753</v>
          </cell>
          <cell r="AG35">
            <v>11.979166666645668</v>
          </cell>
          <cell r="AH35">
            <v>9.3685300206633784</v>
          </cell>
        </row>
        <row r="36">
          <cell r="V36" t="str">
            <v>2011 3º Quad</v>
          </cell>
          <cell r="W36">
            <v>5.769696969671001</v>
          </cell>
          <cell r="X36">
            <v>-9.7323600982179848E-2</v>
          </cell>
          <cell r="Y36">
            <v>4.1330398630364362</v>
          </cell>
          <cell r="Z36">
            <v>6.455777923972672E-2</v>
          </cell>
          <cell r="AA36">
            <v>14.217533283083128</v>
          </cell>
          <cell r="AB36">
            <v>8.3397485244938174</v>
          </cell>
          <cell r="AC36">
            <v>1.8643190057446635</v>
          </cell>
          <cell r="AD36">
            <v>24.726704841249571</v>
          </cell>
          <cell r="AE36">
            <v>1.8052150657550836</v>
          </cell>
          <cell r="AF36">
            <v>3.4432589718477624</v>
          </cell>
          <cell r="AG36">
            <v>-0.98866650589232163</v>
          </cell>
          <cell r="AH36">
            <v>6.0560181680661351</v>
          </cell>
        </row>
        <row r="37">
          <cell r="V37" t="str">
            <v>2012 1º Quad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  <row r="38">
          <cell r="V38" t="str">
            <v>2012 2º Quad</v>
          </cell>
          <cell r="W38">
            <v>8.6700767263983671</v>
          </cell>
          <cell r="X38">
            <v>7.9556898287670208</v>
          </cell>
          <cell r="Y38">
            <v>8.303341902360927</v>
          </cell>
          <cell r="Z38">
            <v>4.4916090819441479</v>
          </cell>
          <cell r="AA38">
            <v>13.143454402906386</v>
          </cell>
          <cell r="AB38">
            <v>11.924119241164899</v>
          </cell>
          <cell r="AC38">
            <v>5.5209513023740886</v>
          </cell>
          <cell r="AD38">
            <v>3.6223134508295285</v>
          </cell>
          <cell r="AE38">
            <v>7.8892912571080442</v>
          </cell>
          <cell r="AF38">
            <v>10.785051417100778</v>
          </cell>
          <cell r="AG38">
            <v>15.520195838447993</v>
          </cell>
          <cell r="AH38">
            <v>4.7799337435419531</v>
          </cell>
        </row>
        <row r="39">
          <cell r="V39" t="str">
            <v>2012 3º Quad</v>
          </cell>
          <cell r="W39">
            <v>7.5636030254653042</v>
          </cell>
          <cell r="X39">
            <v>8.9381393083197693</v>
          </cell>
          <cell r="Y39">
            <v>7.7970878346638184</v>
          </cell>
          <cell r="Z39">
            <v>4.8172043010552779</v>
          </cell>
          <cell r="AA39">
            <v>9.1268968550792593</v>
          </cell>
          <cell r="AB39">
            <v>8.5741354808108525</v>
          </cell>
          <cell r="AC39">
            <v>7.6004067107050766</v>
          </cell>
          <cell r="AD39">
            <v>-5.8430717863130255</v>
          </cell>
          <cell r="AE39">
            <v>11.843257443102328</v>
          </cell>
          <cell r="AF39">
            <v>7.079231129892638</v>
          </cell>
          <cell r="AG39">
            <v>6.283487579108793</v>
          </cell>
          <cell r="AH39">
            <v>6.6381156316998702</v>
          </cell>
        </row>
        <row r="40">
          <cell r="V40" t="str">
            <v>2013 1º Quad</v>
          </cell>
          <cell r="W40">
            <v>3.0213706705854992</v>
          </cell>
          <cell r="X40">
            <v>4.9729197439796424</v>
          </cell>
          <cell r="Y40">
            <v>2.3736055077638873E-2</v>
          </cell>
          <cell r="Z40">
            <v>5.6478405315619984</v>
          </cell>
          <cell r="AA40">
            <v>3.2869481765582353</v>
          </cell>
          <cell r="AB40">
            <v>9.2524957389777498</v>
          </cell>
          <cell r="AC40">
            <v>6.5444468130694933</v>
          </cell>
          <cell r="AD40">
            <v>3.9920654599302274</v>
          </cell>
          <cell r="AE40">
            <v>10.717079530634766</v>
          </cell>
          <cell r="AF40">
            <v>5.1520482533329082</v>
          </cell>
          <cell r="AG40">
            <v>8.5111989459783377</v>
          </cell>
          <cell r="AH40">
            <v>7.8082530269503181</v>
          </cell>
        </row>
        <row r="41">
          <cell r="V41" t="str">
            <v>2013 2º Quad</v>
          </cell>
          <cell r="W41">
            <v>4.589315132971894</v>
          </cell>
          <cell r="X41">
            <v>7.5326492537370671</v>
          </cell>
          <cell r="Y41">
            <v>2.5634939472961582</v>
          </cell>
          <cell r="Z41">
            <v>1.7949929144686738</v>
          </cell>
          <cell r="AA41">
            <v>7.0438799076237846</v>
          </cell>
          <cell r="AB41">
            <v>9.1349328637271743</v>
          </cell>
          <cell r="AC41">
            <v>-0.9122618728052867</v>
          </cell>
          <cell r="AD41">
            <v>5.5931018410737776</v>
          </cell>
          <cell r="AE41">
            <v>8.8707743946701214</v>
          </cell>
          <cell r="AF41">
            <v>1.2451890423353262</v>
          </cell>
          <cell r="AG41">
            <v>-5.4672600127187216</v>
          </cell>
          <cell r="AH41">
            <v>6.0523938572429437</v>
          </cell>
        </row>
        <row r="42">
          <cell r="V42" t="str">
            <v>2013 3º Quad</v>
          </cell>
          <cell r="W42">
            <v>5.0500745791680179</v>
          </cell>
          <cell r="X42">
            <v>6.3939190699768167</v>
          </cell>
          <cell r="Y42">
            <v>3.0501089324791231</v>
          </cell>
          <cell r="Z42">
            <v>3.3442757488597818</v>
          </cell>
          <cell r="AA42">
            <v>4.5143087464640796</v>
          </cell>
          <cell r="AB42">
            <v>11.932809773121477</v>
          </cell>
          <cell r="AC42">
            <v>1.204819277112712</v>
          </cell>
          <cell r="AD42">
            <v>10.749113475195561</v>
          </cell>
          <cell r="AE42">
            <v>11.117635545092707</v>
          </cell>
          <cell r="AF42">
            <v>4.5315236427283967</v>
          </cell>
          <cell r="AG42">
            <v>2.8185151237412498</v>
          </cell>
          <cell r="AH42">
            <v>6.9834895135758357</v>
          </cell>
        </row>
        <row r="43">
          <cell r="V43" t="str">
            <v>2014 1º Quad</v>
          </cell>
          <cell r="W43">
            <v>5.0071530758096783</v>
          </cell>
          <cell r="X43">
            <v>6.4493433395696131</v>
          </cell>
          <cell r="Y43">
            <v>4.3426672994757665</v>
          </cell>
          <cell r="Z43">
            <v>-1.114922813053465</v>
          </cell>
          <cell r="AA43">
            <v>5.5284552845761281</v>
          </cell>
          <cell r="AB43">
            <v>10.697570759901765</v>
          </cell>
          <cell r="AC43">
            <v>-4.9819927971381128</v>
          </cell>
          <cell r="AD43">
            <v>-1.6928946113422882</v>
          </cell>
          <cell r="AE43">
            <v>9.3499764484138659</v>
          </cell>
          <cell r="AF43">
            <v>1.5535372848886064</v>
          </cell>
          <cell r="AG43">
            <v>-5.4152501214173139</v>
          </cell>
          <cell r="AH43">
            <v>3.7130414851767712</v>
          </cell>
        </row>
        <row r="44">
          <cell r="V44" t="str">
            <v>2014 2º Quad</v>
          </cell>
          <cell r="W44">
            <v>0.90009000896877911</v>
          </cell>
          <cell r="X44">
            <v>-0.10843634788008094</v>
          </cell>
          <cell r="Y44">
            <v>0.46285582042560058</v>
          </cell>
          <cell r="Z44">
            <v>-1.2993039443166543</v>
          </cell>
          <cell r="AA44">
            <v>-2.2006472491704732</v>
          </cell>
          <cell r="AB44">
            <v>8.047599838645624</v>
          </cell>
          <cell r="AC44">
            <v>-9.2066070945429956</v>
          </cell>
          <cell r="AD44">
            <v>-6.5107040388195365</v>
          </cell>
          <cell r="AE44">
            <v>7.1349922924540454</v>
          </cell>
          <cell r="AF44">
            <v>-4.2486583184355382</v>
          </cell>
          <cell r="AG44">
            <v>-13.830979600997594</v>
          </cell>
          <cell r="AH44">
            <v>-2.9812606473547998</v>
          </cell>
        </row>
        <row r="45">
          <cell r="V45" t="str">
            <v>2014 3º Quad</v>
          </cell>
          <cell r="W45">
            <v>1.054766734256396</v>
          </cell>
          <cell r="X45">
            <v>1.8071023324296664</v>
          </cell>
          <cell r="Y45">
            <v>-0.6131078224081099</v>
          </cell>
          <cell r="Z45">
            <v>-0.83382966048666241</v>
          </cell>
          <cell r="AA45">
            <v>-0.90628615503398624</v>
          </cell>
          <cell r="AB45">
            <v>8.5168583122250396</v>
          </cell>
          <cell r="AC45">
            <v>-9.5704948645984551</v>
          </cell>
          <cell r="AD45">
            <v>2.701620972562635</v>
          </cell>
          <cell r="AE45">
            <v>7.4687334859991683</v>
          </cell>
          <cell r="AF45">
            <v>-2.0523560209270153</v>
          </cell>
          <cell r="AG45">
            <v>-8.5580566079762281</v>
          </cell>
          <cell r="AH45">
            <v>-0.4588112617003981</v>
          </cell>
        </row>
        <row r="46">
          <cell r="V46" t="str">
            <v>2015 1º Quad</v>
          </cell>
          <cell r="W46">
            <v>-1.4078110808276256</v>
          </cell>
          <cell r="X46">
            <v>-3.5470367922429746</v>
          </cell>
          <cell r="Y46">
            <v>-1.501023425033432</v>
          </cell>
          <cell r="Z46">
            <v>-4.163052905449705</v>
          </cell>
          <cell r="AA46">
            <v>-8.7827426810268676</v>
          </cell>
          <cell r="AB46">
            <v>5.8788000805335638</v>
          </cell>
          <cell r="AC46">
            <v>-8.0016845651699082</v>
          </cell>
          <cell r="AD46">
            <v>13.412563667202537</v>
          </cell>
          <cell r="AE46">
            <v>5.5567520999647568</v>
          </cell>
          <cell r="AF46">
            <v>-6.0484819957617564</v>
          </cell>
          <cell r="AG46">
            <v>-15.943517329917379</v>
          </cell>
          <cell r="AH46">
            <v>-4.2872928176881491</v>
          </cell>
        </row>
        <row r="47">
          <cell r="V47" t="str">
            <v>2015 2º Quad</v>
          </cell>
          <cell r="W47">
            <v>-4.5272078501386819</v>
          </cell>
          <cell r="X47">
            <v>-4.2118975249626489</v>
          </cell>
          <cell r="Y47">
            <v>-3.0638101820123498</v>
          </cell>
          <cell r="Z47">
            <v>-8.5566525622643557</v>
          </cell>
          <cell r="AA47">
            <v>-15.993823075249548</v>
          </cell>
          <cell r="AB47">
            <v>2.5947358596162262</v>
          </cell>
          <cell r="AC47">
            <v>-10.766477781070559</v>
          </cell>
          <cell r="AD47">
            <v>-1.5344664777973804</v>
          </cell>
          <cell r="AE47">
            <v>-0.28776978417672794</v>
          </cell>
          <cell r="AF47">
            <v>-7.7300326949806042</v>
          </cell>
          <cell r="AG47">
            <v>-14.750260145672044</v>
          </cell>
          <cell r="AH47">
            <v>-6.8261633011689309</v>
          </cell>
        </row>
        <row r="48">
          <cell r="V48" t="str">
            <v>2015 3º Quad</v>
          </cell>
          <cell r="W48">
            <v>-6.7844239261351742</v>
          </cell>
          <cell r="X48">
            <v>-10.42311661504398</v>
          </cell>
          <cell r="Y48">
            <v>-2.9993618379082099</v>
          </cell>
          <cell r="Z48">
            <v>-11.751751751732975</v>
          </cell>
          <cell r="AA48">
            <v>-17.085035999252451</v>
          </cell>
          <cell r="AB48">
            <v>0.91594827590415484</v>
          </cell>
          <cell r="AC48">
            <v>-14.506969540548765</v>
          </cell>
          <cell r="AD48">
            <v>-14.204988308649714</v>
          </cell>
          <cell r="AE48">
            <v>-7.3922307818297899</v>
          </cell>
          <cell r="AF48">
            <v>-11.845199914497762</v>
          </cell>
          <cell r="AG48">
            <v>-22.446990007292733</v>
          </cell>
          <cell r="AH48">
            <v>-13.702074167188361</v>
          </cell>
        </row>
        <row r="49">
          <cell r="V49" t="str">
            <v>2016 1º Quad</v>
          </cell>
          <cell r="W49">
            <v>-6.9322892676329406</v>
          </cell>
          <cell r="X49">
            <v>-9.7533120146545134</v>
          </cell>
          <cell r="Y49">
            <v>-3.2786885246016029</v>
          </cell>
          <cell r="Z49">
            <v>-12.428355957764047</v>
          </cell>
          <cell r="AA49">
            <v>-15.444015443998671</v>
          </cell>
          <cell r="AB49">
            <v>1.5402167712920356</v>
          </cell>
          <cell r="AC49">
            <v>-15.518425268920566</v>
          </cell>
          <cell r="AD49">
            <v>-16.167664670618208</v>
          </cell>
          <cell r="AE49">
            <v>-12.405631503797554</v>
          </cell>
          <cell r="AF49">
            <v>-9.3436873747251745</v>
          </cell>
          <cell r="AG49">
            <v>-13.530849114216037</v>
          </cell>
          <cell r="AH49">
            <v>-14.338489956103151</v>
          </cell>
        </row>
        <row r="50">
          <cell r="V50" t="str">
            <v>2016 2º Quad</v>
          </cell>
          <cell r="W50">
            <v>-6.2602195748444061</v>
          </cell>
          <cell r="X50">
            <v>-9.8594741613532317</v>
          </cell>
          <cell r="Y50">
            <v>-2.6140684410488557</v>
          </cell>
          <cell r="Z50">
            <v>-10.565552699259239</v>
          </cell>
          <cell r="AA50">
            <v>-11.60714285714981</v>
          </cell>
          <cell r="AB50">
            <v>-2.9112081513727239</v>
          </cell>
          <cell r="AC50">
            <v>-18.749999999999989</v>
          </cell>
          <cell r="AD50">
            <v>-13.857588108382203</v>
          </cell>
          <cell r="AE50">
            <v>-11.605854462989873</v>
          </cell>
          <cell r="AF50">
            <v>-9.1622374082480427</v>
          </cell>
          <cell r="AG50">
            <v>-15.746109246244655</v>
          </cell>
          <cell r="AH50">
            <v>-9.9175500588609466</v>
          </cell>
        </row>
        <row r="51">
          <cell r="V51" t="str">
            <v>2016 3º Quad</v>
          </cell>
          <cell r="W51">
            <v>-5.5770887166054273</v>
          </cell>
          <cell r="X51">
            <v>-8.0184331797327086</v>
          </cell>
          <cell r="Y51">
            <v>-3.3552631579088943</v>
          </cell>
          <cell r="Z51">
            <v>-9.9591651542789492</v>
          </cell>
          <cell r="AA51">
            <v>-10.631307204880791</v>
          </cell>
          <cell r="AB51">
            <v>-4.6627513792501301</v>
          </cell>
          <cell r="AC51">
            <v>-14.432367149738878</v>
          </cell>
          <cell r="AD51">
            <v>-6.8135362253004867</v>
          </cell>
          <cell r="AE51">
            <v>-5.2035398230142249</v>
          </cell>
          <cell r="AF51">
            <v>-7.5915595440016688</v>
          </cell>
          <cell r="AG51">
            <v>-12.696417347591593</v>
          </cell>
          <cell r="AH51">
            <v>-7.671764991491214</v>
          </cell>
        </row>
        <row r="52">
          <cell r="V52" t="str">
            <v>2017 1º Quad</v>
          </cell>
          <cell r="W52">
            <v>-1.6132163712230363</v>
          </cell>
          <cell r="X52">
            <v>-5.2057717603522953</v>
          </cell>
          <cell r="Y52">
            <v>-1.1617729249139841</v>
          </cell>
          <cell r="Z52">
            <v>6.3379630620264527</v>
          </cell>
          <cell r="AA52">
            <v>2.2528331293484749</v>
          </cell>
          <cell r="AB52">
            <v>-2.9153107074098017</v>
          </cell>
          <cell r="AC52">
            <v>-4.8421575440601554</v>
          </cell>
          <cell r="AD52">
            <v>-7.6995558721675739</v>
          </cell>
          <cell r="AE52">
            <v>-3.1367212805987532</v>
          </cell>
          <cell r="AF52">
            <v>-1.8110428603879347</v>
          </cell>
          <cell r="AG52">
            <v>-8.7807072480545969</v>
          </cell>
          <cell r="AH52">
            <v>2.89033838896402</v>
          </cell>
        </row>
        <row r="53">
          <cell r="V53" t="str">
            <v>2017 2º Quad</v>
          </cell>
          <cell r="W53">
            <v>3.0335041701718746</v>
          </cell>
          <cell r="X53">
            <v>-1.0248216399865062</v>
          </cell>
          <cell r="Y53">
            <v>0.71547020800446504</v>
          </cell>
          <cell r="Z53">
            <v>8.2034244523295783</v>
          </cell>
          <cell r="AA53">
            <v>13.904324703045035</v>
          </cell>
          <cell r="AB53">
            <v>3.2091570363847577</v>
          </cell>
          <cell r="AC53">
            <v>-1.15514349966227</v>
          </cell>
          <cell r="AD53">
            <v>6.5166424808956513</v>
          </cell>
          <cell r="AE53">
            <v>4.4628908457066796</v>
          </cell>
          <cell r="AF53">
            <v>5.64307490940541</v>
          </cell>
          <cell r="AG53">
            <v>7.4170383284483776</v>
          </cell>
          <cell r="AH53">
            <v>10.093730568850368</v>
          </cell>
        </row>
        <row r="54">
          <cell r="V54" t="str">
            <v>2017 3º Quad</v>
          </cell>
          <cell r="W54">
            <v>4.6372249797058007</v>
          </cell>
          <cell r="X54">
            <v>-3.6647775123728965</v>
          </cell>
          <cell r="Y54">
            <v>4.754971033931743</v>
          </cell>
          <cell r="Z54">
            <v>7.9294570562561173</v>
          </cell>
          <cell r="AA54">
            <v>12.341995988561205</v>
          </cell>
          <cell r="AB54">
            <v>7.081791420885386</v>
          </cell>
          <cell r="AC54">
            <v>-5.6998015315388173</v>
          </cell>
          <cell r="AD54">
            <v>-7.1377575902013657</v>
          </cell>
          <cell r="AE54">
            <v>4.5204494262218287</v>
          </cell>
          <cell r="AF54">
            <v>8.010930860312083</v>
          </cell>
          <cell r="AG54">
            <v>9.8216979524683445</v>
          </cell>
          <cell r="AH54">
            <v>14.347550080267069</v>
          </cell>
        </row>
        <row r="55">
          <cell r="V55" t="str">
            <v>2018 1º Quad</v>
          </cell>
          <cell r="W55">
            <v>3.395121528566758</v>
          </cell>
          <cell r="X55">
            <v>-4.0928743709560678</v>
          </cell>
          <cell r="Y55">
            <v>5.0354949124510329</v>
          </cell>
          <cell r="Z55">
            <v>-2.8000098086264802</v>
          </cell>
          <cell r="AA55">
            <v>2.6264795381382156</v>
          </cell>
          <cell r="AB55">
            <v>6.2671437155090493</v>
          </cell>
          <cell r="AC55">
            <v>-7.5207079414083333</v>
          </cell>
          <cell r="AD55">
            <v>2.0348729362565265</v>
          </cell>
          <cell r="AE55">
            <v>8.0201608794200361</v>
          </cell>
          <cell r="AF55">
            <v>7.3762598110439281</v>
          </cell>
          <cell r="AG55">
            <v>22.205889084497521</v>
          </cell>
          <cell r="AH55">
            <v>6.5326226251083197</v>
          </cell>
        </row>
        <row r="56">
          <cell r="V56" t="str">
            <v>2018 2º Quad</v>
          </cell>
          <cell r="W56">
            <v>1.8609788259302817</v>
          </cell>
          <cell r="X56">
            <v>-7.5220953384057427</v>
          </cell>
          <cell r="Y56">
            <v>4.7090663741318872</v>
          </cell>
          <cell r="Z56">
            <v>-2.8214234360115609</v>
          </cell>
          <cell r="AA56">
            <v>-4.1226811382382262</v>
          </cell>
          <cell r="AB56">
            <v>5.4527505944409693</v>
          </cell>
          <cell r="AC56">
            <v>-12.521250925195936</v>
          </cell>
          <cell r="AD56">
            <v>-2.2518139899445622</v>
          </cell>
          <cell r="AE56">
            <v>7.4041629369147932</v>
          </cell>
          <cell r="AF56">
            <v>3.9613811935650611</v>
          </cell>
          <cell r="AG56">
            <v>11.299082572661323</v>
          </cell>
          <cell r="AH56">
            <v>2.9713634697056346</v>
          </cell>
        </row>
        <row r="57">
          <cell r="V57" t="str">
            <v>2018 3º Quad</v>
          </cell>
          <cell r="W57">
            <v>1.795625399193157</v>
          </cell>
          <cell r="X57">
            <v>-3.1305620799334077</v>
          </cell>
          <cell r="Y57">
            <v>1.7806006977693078</v>
          </cell>
          <cell r="Z57">
            <v>1.9473121625294576</v>
          </cell>
          <cell r="AA57">
            <v>-2.0107878336178331</v>
          </cell>
          <cell r="AB57">
            <v>5.8850129439905086</v>
          </cell>
          <cell r="AC57">
            <v>-24.785076585382658</v>
          </cell>
          <cell r="AD57">
            <v>0.8011561275850676</v>
          </cell>
          <cell r="AE57">
            <v>7.5483842727629424</v>
          </cell>
          <cell r="AF57">
            <v>3.9530556679872264</v>
          </cell>
          <cell r="AG57">
            <v>12.698188680979827</v>
          </cell>
          <cell r="AH57">
            <v>1.4797983427494721</v>
          </cell>
        </row>
        <row r="58">
          <cell r="V58" t="str">
            <v>2019 1º Quad</v>
          </cell>
          <cell r="W58">
            <v>0.66343459116611214</v>
          </cell>
          <cell r="X58">
            <v>-0.72296519401112702</v>
          </cell>
          <cell r="Y58">
            <v>-0.29056041069432936</v>
          </cell>
          <cell r="Z58">
            <v>-0.17304542244629406</v>
          </cell>
          <cell r="AA58">
            <v>-1.4207070957414247</v>
          </cell>
          <cell r="AB58">
            <v>6.0669785382397201</v>
          </cell>
          <cell r="AC58">
            <v>-28.740588669425314</v>
          </cell>
          <cell r="AD58">
            <v>1.7413617404901771</v>
          </cell>
          <cell r="AE58">
            <v>6.3846255807415542</v>
          </cell>
          <cell r="AF58">
            <v>2.551303051764342</v>
          </cell>
          <cell r="AG58">
            <v>7.8793082435769879</v>
          </cell>
          <cell r="AH58">
            <v>3.7084164748057757</v>
          </cell>
        </row>
        <row r="59">
          <cell r="V59" t="str">
            <v>2019 2º Quad</v>
          </cell>
          <cell r="W59">
            <v>1.6773115624880042</v>
          </cell>
          <cell r="X59">
            <v>1.9789934774306683</v>
          </cell>
          <cell r="Y59">
            <v>0.9554639017308908</v>
          </cell>
          <cell r="Z59">
            <v>9.1179141724850865E-3</v>
          </cell>
          <cell r="AA59">
            <v>1.2565037557470182</v>
          </cell>
          <cell r="AB59">
            <v>6.6407862546885799</v>
          </cell>
          <cell r="AC59">
            <v>-19.426205977306577</v>
          </cell>
          <cell r="AD59">
            <v>-2.9772865805224091</v>
          </cell>
          <cell r="AE59">
            <v>3.5273291228931525</v>
          </cell>
          <cell r="AF59">
            <v>4.474874574948462</v>
          </cell>
          <cell r="AG59">
            <v>13.264561349459413</v>
          </cell>
          <cell r="AH59">
            <v>3.5478730652682922</v>
          </cell>
        </row>
        <row r="60">
          <cell r="V60" t="str">
            <v>2019 3º Quad</v>
          </cell>
          <cell r="W60">
            <v>3.0265869748071772</v>
          </cell>
          <cell r="X60">
            <v>0.60258754361299793</v>
          </cell>
          <cell r="Y60">
            <v>0.4615691500586383</v>
          </cell>
          <cell r="Z60">
            <v>0.48045098336646497</v>
          </cell>
          <cell r="AA60">
            <v>10.16571166681528</v>
          </cell>
          <cell r="AB60">
            <v>7.6221249347972142</v>
          </cell>
          <cell r="AC60">
            <v>-8.8816662311468342</v>
          </cell>
          <cell r="AD60">
            <v>3.5783308109641032</v>
          </cell>
          <cell r="AE60">
            <v>7.8858812402684553</v>
          </cell>
          <cell r="AF60">
            <v>4.5083676962981878</v>
          </cell>
          <cell r="AG60">
            <v>8.8902249595310234</v>
          </cell>
          <cell r="AH60">
            <v>5.4080354295218402</v>
          </cell>
        </row>
        <row r="61">
          <cell r="V61" t="str">
            <v>2020 1º Quad</v>
          </cell>
          <cell r="W61">
            <v>-3.0890040399941143</v>
          </cell>
          <cell r="X61">
            <v>-8.9676043542819546</v>
          </cell>
          <cell r="Y61">
            <v>4.1847649774665374</v>
          </cell>
          <cell r="Z61">
            <v>-29.864855082440656</v>
          </cell>
          <cell r="AA61">
            <v>-5.9214980837540399</v>
          </cell>
          <cell r="AB61">
            <v>4.3219488164546238</v>
          </cell>
          <cell r="AC61">
            <v>-19.919045483852127</v>
          </cell>
          <cell r="AD61">
            <v>-21.986321215147932</v>
          </cell>
          <cell r="AE61">
            <v>-12.171459320086974</v>
          </cell>
          <cell r="AF61">
            <v>-6.946680063900379</v>
          </cell>
          <cell r="AG61">
            <v>-17.925374623977021</v>
          </cell>
          <cell r="AH61">
            <v>-7.1226264735786309</v>
          </cell>
        </row>
        <row r="62">
          <cell r="V62" t="str">
            <v>2020 2º Quad</v>
          </cell>
          <cell r="W62">
            <v>1.2319367418391458</v>
          </cell>
          <cell r="X62">
            <v>-14.308337419702211</v>
          </cell>
          <cell r="Y62">
            <v>7.0906862779552382</v>
          </cell>
          <cell r="Z62">
            <v>-36.301925312188288</v>
          </cell>
          <cell r="AA62">
            <v>19.403432917563812</v>
          </cell>
          <cell r="AB62">
            <v>6.7149343350196622</v>
          </cell>
          <cell r="AC62">
            <v>-43.667391551536426</v>
          </cell>
          <cell r="AD62">
            <v>-16.864939494469244</v>
          </cell>
          <cell r="AE62">
            <v>3.4631745199033448</v>
          </cell>
          <cell r="AF62">
            <v>-3.1588093348445478</v>
          </cell>
          <cell r="AG62">
            <v>-22.234333937380502</v>
          </cell>
          <cell r="AH62">
            <v>16.118670291253203</v>
          </cell>
        </row>
        <row r="63">
          <cell r="V63" t="str">
            <v>2020 3º Quad</v>
          </cell>
          <cell r="W63">
            <v>4.8098258100300662</v>
          </cell>
          <cell r="X63">
            <v>-5.8444959109302701</v>
          </cell>
          <cell r="Y63">
            <v>3.2745077642064135</v>
          </cell>
          <cell r="Z63">
            <v>-6.0475926238155893</v>
          </cell>
          <cell r="AA63">
            <v>16.354606398237269</v>
          </cell>
          <cell r="AB63">
            <v>13.43629631154295</v>
          </cell>
          <cell r="AC63">
            <v>-32.032621218045712</v>
          </cell>
          <cell r="AD63">
            <v>-10.098854757121401</v>
          </cell>
          <cell r="AE63">
            <v>12.487479242194599</v>
          </cell>
          <cell r="AF63">
            <v>4.9715673914681124</v>
          </cell>
          <cell r="AG63">
            <v>-1.1565870269987788</v>
          </cell>
          <cell r="AH63">
            <v>22.030094497371564</v>
          </cell>
        </row>
        <row r="64">
          <cell r="V64" t="str">
            <v>2021 1º Quad</v>
          </cell>
          <cell r="W64">
            <v>4.5329479341572831</v>
          </cell>
          <cell r="X64">
            <v>-1.3482262570982173</v>
          </cell>
          <cell r="Y64">
            <v>-2.2711058597912004</v>
          </cell>
          <cell r="Z64">
            <v>3.610473094835287</v>
          </cell>
          <cell r="AA64">
            <v>13.022880382490465</v>
          </cell>
          <cell r="AB64">
            <v>16.179581738894598</v>
          </cell>
          <cell r="AC64">
            <v>-33.864088804936685</v>
          </cell>
          <cell r="AD64">
            <v>0.96438776645182411</v>
          </cell>
          <cell r="AE64">
            <v>27.665826524518501</v>
          </cell>
          <cell r="AF64">
            <v>9.1729461402939805</v>
          </cell>
          <cell r="AG64">
            <v>17.672036187083528</v>
          </cell>
          <cell r="AH64">
            <v>25.598648333969187</v>
          </cell>
        </row>
        <row r="65">
          <cell r="V65" t="str">
            <v>2021 2º Quad</v>
          </cell>
          <cell r="W65">
            <v>5.5812608678287745</v>
          </cell>
          <cell r="X65">
            <v>9.1669737322126252</v>
          </cell>
          <cell r="Y65">
            <v>-3.4340606978764732</v>
          </cell>
          <cell r="Z65">
            <v>50.152493093227115</v>
          </cell>
          <cell r="AA65">
            <v>-5.4729460899653581</v>
          </cell>
          <cell r="AB65">
            <v>10.707790780238469</v>
          </cell>
          <cell r="AC65">
            <v>4.9011685587744047</v>
          </cell>
          <cell r="AD65">
            <v>3.6202630398345814</v>
          </cell>
          <cell r="AE65">
            <v>26.26487995973028</v>
          </cell>
          <cell r="AF65">
            <v>10.343899155304603</v>
          </cell>
          <cell r="AG65">
            <v>30.995500108789663</v>
          </cell>
          <cell r="AH65">
            <v>3.3387188194500705</v>
          </cell>
        </row>
        <row r="66">
          <cell r="V66" t="str">
            <v>2021 3º Quad</v>
          </cell>
          <cell r="W66">
            <v>-4.6922464815365768</v>
          </cell>
          <cell r="X66">
            <v>-6.2608202809997016</v>
          </cell>
          <cell r="Y66">
            <v>-2.2335700951614301</v>
          </cell>
          <cell r="Z66">
            <v>-1.7707357990833783</v>
          </cell>
          <cell r="AA66">
            <v>-21.001359149100352</v>
          </cell>
          <cell r="AB66">
            <v>3.6927909023008354</v>
          </cell>
          <cell r="AC66">
            <v>-8.0232234163203344</v>
          </cell>
          <cell r="AD66">
            <v>-9.192254498696073</v>
          </cell>
          <cell r="AE66">
            <v>-5.4369722889699208</v>
          </cell>
          <cell r="AF66">
            <v>-4.1078290757760811</v>
          </cell>
          <cell r="AG66">
            <v>0.23523405486181037</v>
          </cell>
          <cell r="AH66">
            <v>-9.2576061219271644</v>
          </cell>
        </row>
        <row r="67">
          <cell r="V67" t="str">
            <v>2022 1º Quad</v>
          </cell>
          <cell r="W67">
            <v>2.3009950477576924</v>
          </cell>
          <cell r="X67">
            <v>3.7625490250297045</v>
          </cell>
          <cell r="Y67">
            <v>0.36770908484202725</v>
          </cell>
          <cell r="Z67">
            <v>26.749168153614455</v>
          </cell>
          <cell r="AA67">
            <v>-6.9245597084067629</v>
          </cell>
          <cell r="AB67">
            <v>7.5661509618891287</v>
          </cell>
          <cell r="AC67">
            <v>20.457704128188681</v>
          </cell>
          <cell r="AD67">
            <v>8.8375188283640327E-2</v>
          </cell>
          <cell r="AE67">
            <v>0.92124449223036642</v>
          </cell>
          <cell r="AF67">
            <v>1.4519206575348775</v>
          </cell>
          <cell r="AG67">
            <v>2.4050474790839438</v>
          </cell>
          <cell r="AH67">
            <v>-6.0469696897029639</v>
          </cell>
        </row>
        <row r="68">
          <cell r="V68" t="str">
            <v>2022 2º Quad</v>
          </cell>
          <cell r="W68">
            <v>-1.0808749393981465</v>
          </cell>
          <cell r="X68">
            <v>15.719734974418653</v>
          </cell>
          <cell r="Y68">
            <v>0.70525605044431394</v>
          </cell>
          <cell r="Z68">
            <v>-2.7442202489720513</v>
          </cell>
          <cell r="AA68">
            <v>-12.629715697323174</v>
          </cell>
          <cell r="AB68">
            <v>7.2028596445572912</v>
          </cell>
          <cell r="AC68">
            <v>14.4896083134741</v>
          </cell>
          <cell r="AD68">
            <v>1.4269491483995589</v>
          </cell>
          <cell r="AE68">
            <v>-15.124414013808806</v>
          </cell>
          <cell r="AF68">
            <v>-2.8797940721886683</v>
          </cell>
          <cell r="AG68">
            <v>-4.7802877963484036</v>
          </cell>
          <cell r="AH68">
            <v>-10.109664945153163</v>
          </cell>
        </row>
        <row r="69">
          <cell r="V69" t="str">
            <v>2022 3º Quad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V70" t="str">
            <v>2023 1º Quad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V71" t="str">
            <v>2023 2º Quad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V72" t="str">
            <v>2023 3º Quad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V73" t="str">
            <v>2024 1º Quad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V74" t="str">
            <v>2024 2º Quad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V75" t="str">
            <v>2024 3º Quad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V76" t="str">
            <v>2025 1º Quad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V77" t="str">
            <v>2025 2º Quad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V78" t="str">
            <v>2025 3º Quad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</sheetData>
      <sheetData sheetId="43"/>
      <sheetData sheetId="44">
        <row r="3">
          <cell r="S3" t="str">
            <v>2001 1º Sem</v>
          </cell>
          <cell r="T3">
            <v>-1</v>
          </cell>
          <cell r="U3">
            <v>-6.3</v>
          </cell>
          <cell r="V3">
            <v>1.7</v>
          </cell>
          <cell r="W3">
            <v>2.2999999999999998</v>
          </cell>
          <cell r="X3">
            <v>3.5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7.1</v>
          </cell>
          <cell r="AE3">
            <v>0</v>
          </cell>
        </row>
        <row r="4">
          <cell r="S4" t="str">
            <v>2001 2º Sem</v>
          </cell>
          <cell r="T4">
            <v>-2.1</v>
          </cell>
          <cell r="U4">
            <v>0.8</v>
          </cell>
          <cell r="V4">
            <v>-0.8</v>
          </cell>
          <cell r="W4">
            <v>1</v>
          </cell>
          <cell r="X4">
            <v>-5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-13.3</v>
          </cell>
          <cell r="AE4">
            <v>0</v>
          </cell>
        </row>
        <row r="5">
          <cell r="S5" t="str">
            <v>2002 1º Sem</v>
          </cell>
          <cell r="T5">
            <v>-0.8</v>
          </cell>
          <cell r="U5">
            <v>3.4</v>
          </cell>
          <cell r="V5">
            <v>-0.9</v>
          </cell>
          <cell r="W5">
            <v>-4.0999999999999996</v>
          </cell>
          <cell r="X5">
            <v>1.3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-21.6</v>
          </cell>
          <cell r="AE5">
            <v>0</v>
          </cell>
        </row>
        <row r="6">
          <cell r="S6" t="str">
            <v>2002 2º Sem</v>
          </cell>
          <cell r="T6">
            <v>-0.6</v>
          </cell>
          <cell r="U6">
            <v>7.9</v>
          </cell>
          <cell r="V6">
            <v>-2.7</v>
          </cell>
          <cell r="W6">
            <v>1</v>
          </cell>
          <cell r="X6">
            <v>-2.2999999999999998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-11.8</v>
          </cell>
          <cell r="AE6">
            <v>0</v>
          </cell>
        </row>
        <row r="7">
          <cell r="S7" t="str">
            <v>2003 1º Sem</v>
          </cell>
          <cell r="T7">
            <v>-5.7</v>
          </cell>
          <cell r="U7">
            <v>-4.8</v>
          </cell>
          <cell r="V7">
            <v>-6.7</v>
          </cell>
          <cell r="W7">
            <v>-3.4</v>
          </cell>
          <cell r="X7">
            <v>-10.3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-11.7</v>
          </cell>
          <cell r="AE7">
            <v>0</v>
          </cell>
        </row>
        <row r="8">
          <cell r="S8" t="str">
            <v>2003 2º Sem</v>
          </cell>
          <cell r="T8">
            <v>-1.9</v>
          </cell>
          <cell r="U8">
            <v>-3.8</v>
          </cell>
          <cell r="V8">
            <v>-3.1</v>
          </cell>
          <cell r="W8">
            <v>-2.8</v>
          </cell>
          <cell r="X8">
            <v>7.8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-2.7</v>
          </cell>
          <cell r="AE8">
            <v>0</v>
          </cell>
        </row>
        <row r="9">
          <cell r="S9" t="str">
            <v>2004 1º Sem</v>
          </cell>
          <cell r="T9">
            <v>9.4</v>
          </cell>
          <cell r="U9">
            <v>7.3</v>
          </cell>
          <cell r="V9">
            <v>5.4</v>
          </cell>
          <cell r="W9">
            <v>7.3</v>
          </cell>
          <cell r="X9">
            <v>29.4</v>
          </cell>
          <cell r="Y9">
            <v>10.8</v>
          </cell>
          <cell r="Z9">
            <v>-1.4</v>
          </cell>
          <cell r="AA9">
            <v>27.6</v>
          </cell>
          <cell r="AB9">
            <v>20</v>
          </cell>
          <cell r="AC9">
            <v>12</v>
          </cell>
          <cell r="AD9">
            <v>16.7</v>
          </cell>
          <cell r="AE9">
            <v>0.9</v>
          </cell>
        </row>
        <row r="10">
          <cell r="S10" t="str">
            <v>2004 2º Sem</v>
          </cell>
          <cell r="T10">
            <v>9.1</v>
          </cell>
          <cell r="U10">
            <v>2.2000000000000002</v>
          </cell>
          <cell r="V10">
            <v>8.9</v>
          </cell>
          <cell r="W10">
            <v>2.8</v>
          </cell>
          <cell r="X10">
            <v>24.1</v>
          </cell>
          <cell r="Y10">
            <v>3.9</v>
          </cell>
          <cell r="Z10">
            <v>-0.9</v>
          </cell>
          <cell r="AA10">
            <v>-2.5</v>
          </cell>
          <cell r="AB10">
            <v>13.5</v>
          </cell>
          <cell r="AC10">
            <v>10.3</v>
          </cell>
          <cell r="AD10">
            <v>18.8</v>
          </cell>
          <cell r="AE10">
            <v>3.9</v>
          </cell>
        </row>
        <row r="11">
          <cell r="S11" t="str">
            <v>2005 1º Sem</v>
          </cell>
          <cell r="T11">
            <v>4.5999999999999996</v>
          </cell>
          <cell r="U11">
            <v>-6.6</v>
          </cell>
          <cell r="V11">
            <v>3.4</v>
          </cell>
          <cell r="W11">
            <v>2</v>
          </cell>
          <cell r="X11">
            <v>19.600000000000001</v>
          </cell>
          <cell r="Y11">
            <v>3.2</v>
          </cell>
          <cell r="Z11">
            <v>0.5</v>
          </cell>
          <cell r="AA11">
            <v>37.6</v>
          </cell>
          <cell r="AB11">
            <v>12.8</v>
          </cell>
          <cell r="AC11">
            <v>3.4</v>
          </cell>
          <cell r="AD11">
            <v>2.9</v>
          </cell>
          <cell r="AE11">
            <v>-5</v>
          </cell>
        </row>
        <row r="12">
          <cell r="S12" t="str">
            <v>2005 2º Sem</v>
          </cell>
          <cell r="T12">
            <v>5.0999999999999996</v>
          </cell>
          <cell r="U12">
            <v>-8.1</v>
          </cell>
          <cell r="V12">
            <v>2.8</v>
          </cell>
          <cell r="W12">
            <v>9</v>
          </cell>
          <cell r="X12">
            <v>13.1</v>
          </cell>
          <cell r="Y12">
            <v>8.8000000000000007</v>
          </cell>
          <cell r="Z12">
            <v>1.9</v>
          </cell>
          <cell r="AA12">
            <v>69.2</v>
          </cell>
          <cell r="AB12">
            <v>16</v>
          </cell>
          <cell r="AC12">
            <v>2.8</v>
          </cell>
          <cell r="AD12">
            <v>0.3</v>
          </cell>
          <cell r="AE12">
            <v>-7</v>
          </cell>
        </row>
        <row r="13">
          <cell r="S13" t="str">
            <v>2006 1º Sem</v>
          </cell>
          <cell r="T13">
            <v>5.8</v>
          </cell>
          <cell r="U13">
            <v>-10</v>
          </cell>
          <cell r="V13">
            <v>7.6</v>
          </cell>
          <cell r="W13">
            <v>2.9</v>
          </cell>
          <cell r="X13">
            <v>9.1</v>
          </cell>
          <cell r="Y13">
            <v>4.3</v>
          </cell>
          <cell r="Z13">
            <v>1.6</v>
          </cell>
          <cell r="AA13">
            <v>39.5</v>
          </cell>
          <cell r="AB13">
            <v>15.3</v>
          </cell>
          <cell r="AC13">
            <v>4.2</v>
          </cell>
          <cell r="AD13">
            <v>1.8</v>
          </cell>
          <cell r="AE13">
            <v>-0.7</v>
          </cell>
        </row>
        <row r="14">
          <cell r="S14" t="str">
            <v>2006 2º Sem</v>
          </cell>
          <cell r="T14">
            <v>6.6</v>
          </cell>
          <cell r="U14">
            <v>-6.1</v>
          </cell>
          <cell r="V14">
            <v>7.5</v>
          </cell>
          <cell r="W14">
            <v>1.2</v>
          </cell>
          <cell r="X14">
            <v>11.2</v>
          </cell>
          <cell r="Y14">
            <v>3.2</v>
          </cell>
          <cell r="Z14">
            <v>0.5</v>
          </cell>
          <cell r="AA14">
            <v>22.7</v>
          </cell>
          <cell r="AB14">
            <v>19</v>
          </cell>
          <cell r="AC14">
            <v>8.4</v>
          </cell>
          <cell r="AD14">
            <v>12.2</v>
          </cell>
          <cell r="AE14">
            <v>9.9</v>
          </cell>
        </row>
        <row r="15">
          <cell r="S15" t="str">
            <v>2007 1º Sem</v>
          </cell>
          <cell r="T15">
            <v>9.8000000000000007</v>
          </cell>
          <cell r="U15">
            <v>5.5</v>
          </cell>
          <cell r="V15">
            <v>7</v>
          </cell>
          <cell r="W15">
            <v>10.1</v>
          </cell>
          <cell r="X15">
            <v>16.5</v>
          </cell>
          <cell r="Y15">
            <v>7</v>
          </cell>
          <cell r="Z15">
            <v>6.3</v>
          </cell>
          <cell r="AA15">
            <v>22</v>
          </cell>
          <cell r="AB15">
            <v>23.9</v>
          </cell>
          <cell r="AC15">
            <v>13.6</v>
          </cell>
          <cell r="AD15">
            <v>22.9</v>
          </cell>
          <cell r="AE15">
            <v>9.6</v>
          </cell>
        </row>
        <row r="16">
          <cell r="S16" t="str">
            <v>2007 2º Sem</v>
          </cell>
          <cell r="T16">
            <v>9.5</v>
          </cell>
          <cell r="U16">
            <v>4.7</v>
          </cell>
          <cell r="V16">
            <v>5.9</v>
          </cell>
          <cell r="W16">
            <v>11</v>
          </cell>
          <cell r="X16">
            <v>14.6</v>
          </cell>
          <cell r="Y16">
            <v>10.8</v>
          </cell>
          <cell r="Z16">
            <v>8</v>
          </cell>
          <cell r="AA16">
            <v>36.1</v>
          </cell>
          <cell r="AB16">
            <v>21.8</v>
          </cell>
          <cell r="AC16">
            <v>13.6</v>
          </cell>
          <cell r="AD16">
            <v>22.4</v>
          </cell>
          <cell r="AE16">
            <v>11.7</v>
          </cell>
        </row>
        <row r="17">
          <cell r="S17" t="str">
            <v>2008 1º Sem</v>
          </cell>
          <cell r="T17">
            <v>10.5</v>
          </cell>
          <cell r="U17">
            <v>8.1999999999999993</v>
          </cell>
          <cell r="V17">
            <v>5.9</v>
          </cell>
          <cell r="W17">
            <v>11.6</v>
          </cell>
          <cell r="X17">
            <v>18.5</v>
          </cell>
          <cell r="Y17">
            <v>12.8</v>
          </cell>
          <cell r="Z17">
            <v>11.4</v>
          </cell>
          <cell r="AA17">
            <v>30.8</v>
          </cell>
          <cell r="AB17">
            <v>21.4</v>
          </cell>
          <cell r="AC17">
            <v>14.3</v>
          </cell>
          <cell r="AD17">
            <v>22.3</v>
          </cell>
          <cell r="AE17">
            <v>11.2</v>
          </cell>
        </row>
        <row r="18">
          <cell r="S18" t="str">
            <v>2008 2º Sem</v>
          </cell>
          <cell r="T18">
            <v>7.9</v>
          </cell>
          <cell r="U18">
            <v>10.4</v>
          </cell>
          <cell r="V18">
            <v>5.0999999999999996</v>
          </cell>
          <cell r="W18">
            <v>-0.3</v>
          </cell>
          <cell r="X18">
            <v>12.3</v>
          </cell>
          <cell r="Y18">
            <v>13.8</v>
          </cell>
          <cell r="Z18">
            <v>10.7</v>
          </cell>
          <cell r="AA18">
            <v>35.4</v>
          </cell>
          <cell r="AB18">
            <v>11.1</v>
          </cell>
          <cell r="AC18">
            <v>6.2</v>
          </cell>
          <cell r="AD18">
            <v>3.1</v>
          </cell>
          <cell r="AE18">
            <v>5</v>
          </cell>
        </row>
        <row r="19">
          <cell r="S19" t="str">
            <v>2009 1º Sem</v>
          </cell>
          <cell r="T19">
            <v>4.4000000000000004</v>
          </cell>
          <cell r="U19">
            <v>2.2000000000000002</v>
          </cell>
          <cell r="V19">
            <v>6.8</v>
          </cell>
          <cell r="W19">
            <v>-6.9</v>
          </cell>
          <cell r="X19">
            <v>-2.4</v>
          </cell>
          <cell r="Y19">
            <v>11.7</v>
          </cell>
          <cell r="Z19">
            <v>8.5</v>
          </cell>
          <cell r="AA19">
            <v>16.7</v>
          </cell>
          <cell r="AB19">
            <v>9.5</v>
          </cell>
          <cell r="AC19">
            <v>3.9</v>
          </cell>
          <cell r="AD19">
            <v>5.3</v>
          </cell>
          <cell r="AE19">
            <v>-9.8000000000000007</v>
          </cell>
        </row>
        <row r="20">
          <cell r="S20" t="str">
            <v>2009 2º Sem</v>
          </cell>
          <cell r="T20">
            <v>7.2</v>
          </cell>
          <cell r="U20">
            <v>-0.4</v>
          </cell>
          <cell r="V20">
            <v>9.8000000000000007</v>
          </cell>
          <cell r="W20">
            <v>0.9</v>
          </cell>
          <cell r="X20">
            <v>6</v>
          </cell>
          <cell r="Y20">
            <v>11.8</v>
          </cell>
          <cell r="Z20">
            <v>10.7</v>
          </cell>
          <cell r="AA20">
            <v>6</v>
          </cell>
          <cell r="AB20">
            <v>7.5</v>
          </cell>
          <cell r="AC20">
            <v>9.5</v>
          </cell>
          <cell r="AD20">
            <v>16.8</v>
          </cell>
          <cell r="AE20">
            <v>-3.8</v>
          </cell>
        </row>
        <row r="21">
          <cell r="S21" t="str">
            <v>2010 1º Sem</v>
          </cell>
          <cell r="T21">
            <v>11.5</v>
          </cell>
          <cell r="U21">
            <v>5.6</v>
          </cell>
          <cell r="V21">
            <v>10.4</v>
          </cell>
          <cell r="W21">
            <v>10.1</v>
          </cell>
          <cell r="X21">
            <v>20.6</v>
          </cell>
          <cell r="Y21">
            <v>12.2</v>
          </cell>
          <cell r="Z21">
            <v>8.1</v>
          </cell>
          <cell r="AA21">
            <v>25.8</v>
          </cell>
          <cell r="AB21">
            <v>6.1</v>
          </cell>
          <cell r="AC21">
            <v>11.7</v>
          </cell>
          <cell r="AD21">
            <v>11.6</v>
          </cell>
          <cell r="AE21">
            <v>15.9</v>
          </cell>
        </row>
        <row r="22">
          <cell r="S22" t="str">
            <v>2010 2º Sem</v>
          </cell>
          <cell r="T22">
            <v>10.4</v>
          </cell>
          <cell r="U22">
            <v>7.5</v>
          </cell>
          <cell r="V22">
            <v>7.6</v>
          </cell>
          <cell r="W22">
            <v>11</v>
          </cell>
          <cell r="X22">
            <v>16.5</v>
          </cell>
          <cell r="Y22">
            <v>11.6</v>
          </cell>
          <cell r="Z22">
            <v>16.2</v>
          </cell>
          <cell r="AA22">
            <v>23.1</v>
          </cell>
          <cell r="AB22">
            <v>11.6</v>
          </cell>
          <cell r="AC22">
            <v>12.6</v>
          </cell>
          <cell r="AD22">
            <v>16.3</v>
          </cell>
          <cell r="AE22">
            <v>15.4</v>
          </cell>
        </row>
        <row r="23">
          <cell r="S23" t="str">
            <v>2011 1º Sem</v>
          </cell>
          <cell r="T23">
            <v>7.3</v>
          </cell>
          <cell r="U23">
            <v>2.8</v>
          </cell>
          <cell r="V23">
            <v>3.9</v>
          </cell>
          <cell r="W23">
            <v>7.7</v>
          </cell>
          <cell r="X23">
            <v>17.8</v>
          </cell>
          <cell r="Y23">
            <v>10.6</v>
          </cell>
          <cell r="Z23">
            <v>8.6</v>
          </cell>
          <cell r="AA23">
            <v>14.7</v>
          </cell>
          <cell r="AB23">
            <v>6.5</v>
          </cell>
          <cell r="AC23">
            <v>9.1999999999999993</v>
          </cell>
          <cell r="AD23">
            <v>12</v>
          </cell>
          <cell r="AE23">
            <v>12.6</v>
          </cell>
        </row>
        <row r="24">
          <cell r="S24" t="str">
            <v>2011 2º Sem</v>
          </cell>
          <cell r="T24">
            <v>6.1</v>
          </cell>
          <cell r="U24">
            <v>0.3</v>
          </cell>
          <cell r="V24">
            <v>4.2</v>
          </cell>
          <cell r="W24">
            <v>0.4</v>
          </cell>
          <cell r="X24">
            <v>15.6</v>
          </cell>
          <cell r="Y24">
            <v>8.9</v>
          </cell>
          <cell r="Z24">
            <v>3.1</v>
          </cell>
          <cell r="AA24">
            <v>23.7</v>
          </cell>
          <cell r="AB24">
            <v>2</v>
          </cell>
          <cell r="AC24">
            <v>4.3</v>
          </cell>
          <cell r="AD24">
            <v>1.1000000000000001</v>
          </cell>
          <cell r="AE24">
            <v>6.2</v>
          </cell>
        </row>
        <row r="25">
          <cell r="S25" t="str">
            <v>2012 1º Sem</v>
          </cell>
          <cell r="T25">
            <v>9</v>
          </cell>
          <cell r="U25">
            <v>4.7</v>
          </cell>
          <cell r="V25">
            <v>9.5</v>
          </cell>
          <cell r="W25">
            <v>1.1000000000000001</v>
          </cell>
          <cell r="X25">
            <v>14</v>
          </cell>
          <cell r="Y25">
            <v>10.9</v>
          </cell>
          <cell r="Z25">
            <v>4</v>
          </cell>
          <cell r="AA25">
            <v>17</v>
          </cell>
          <cell r="AB25">
            <v>7.4</v>
          </cell>
          <cell r="AC25">
            <v>7</v>
          </cell>
          <cell r="AD25">
            <v>3.1</v>
          </cell>
          <cell r="AE25">
            <v>9.3000000000000007</v>
          </cell>
        </row>
        <row r="26">
          <cell r="S26" t="str">
            <v>2012 2º Sem</v>
          </cell>
          <cell r="T26">
            <v>7.9</v>
          </cell>
          <cell r="U26">
            <v>8.9</v>
          </cell>
          <cell r="V26">
            <v>7.5</v>
          </cell>
          <cell r="W26">
            <v>5.5</v>
          </cell>
          <cell r="X26">
            <v>10.6</v>
          </cell>
          <cell r="Y26">
            <v>9.6999999999999993</v>
          </cell>
          <cell r="Z26">
            <v>6.9</v>
          </cell>
          <cell r="AA26">
            <v>-0.9</v>
          </cell>
          <cell r="AB26">
            <v>10.8</v>
          </cell>
          <cell r="AC26">
            <v>8.9</v>
          </cell>
          <cell r="AD26">
            <v>11.3</v>
          </cell>
          <cell r="AE26">
            <v>6.8</v>
          </cell>
        </row>
        <row r="27">
          <cell r="S27" t="str">
            <v>2013 1º Sem</v>
          </cell>
          <cell r="T27">
            <v>3</v>
          </cell>
          <cell r="U27">
            <v>6.2</v>
          </cell>
          <cell r="V27">
            <v>0.3</v>
          </cell>
          <cell r="W27">
            <v>3</v>
          </cell>
          <cell r="X27">
            <v>3.7</v>
          </cell>
          <cell r="Y27">
            <v>8.6</v>
          </cell>
          <cell r="Z27">
            <v>4.3</v>
          </cell>
          <cell r="AA27">
            <v>3.7</v>
          </cell>
          <cell r="AB27">
            <v>9.6</v>
          </cell>
          <cell r="AC27">
            <v>3.7</v>
          </cell>
          <cell r="AD27">
            <v>4.2</v>
          </cell>
          <cell r="AE27">
            <v>6.8</v>
          </cell>
        </row>
        <row r="28">
          <cell r="S28" t="str">
            <v>2013 2º Sem</v>
          </cell>
          <cell r="T28">
            <v>5.4</v>
          </cell>
          <cell r="U28">
            <v>6.4</v>
          </cell>
          <cell r="V28">
            <v>3.4</v>
          </cell>
          <cell r="W28">
            <v>3.8</v>
          </cell>
          <cell r="X28">
            <v>6</v>
          </cell>
          <cell r="Y28">
            <v>11.5</v>
          </cell>
          <cell r="Z28">
            <v>0.7</v>
          </cell>
          <cell r="AA28">
            <v>9.9</v>
          </cell>
          <cell r="AB28">
            <v>10.8</v>
          </cell>
          <cell r="AC28">
            <v>3.5</v>
          </cell>
          <cell r="AD28">
            <v>-1</v>
          </cell>
          <cell r="AE28">
            <v>7</v>
          </cell>
        </row>
        <row r="29">
          <cell r="S29" t="str">
            <v>2014 1º Sem</v>
          </cell>
          <cell r="T29">
            <v>4.3</v>
          </cell>
          <cell r="U29">
            <v>4.0999999999999996</v>
          </cell>
          <cell r="V29">
            <v>3.5</v>
          </cell>
          <cell r="W29">
            <v>-0.7</v>
          </cell>
          <cell r="X29">
            <v>5.0999999999999996</v>
          </cell>
          <cell r="Y29">
            <v>10.1</v>
          </cell>
          <cell r="Z29">
            <v>-5.7</v>
          </cell>
          <cell r="AA29">
            <v>-3</v>
          </cell>
          <cell r="AB29">
            <v>9.6</v>
          </cell>
          <cell r="AC29">
            <v>0.1</v>
          </cell>
          <cell r="AD29">
            <v>-7.9</v>
          </cell>
          <cell r="AE29">
            <v>2</v>
          </cell>
        </row>
        <row r="30">
          <cell r="S30" t="str">
            <v>2014 2º Sem</v>
          </cell>
          <cell r="T30">
            <v>0.4</v>
          </cell>
          <cell r="U30">
            <v>1.2</v>
          </cell>
          <cell r="V30">
            <v>-0.7</v>
          </cell>
          <cell r="W30">
            <v>-1.3</v>
          </cell>
          <cell r="X30">
            <v>-3.3</v>
          </cell>
          <cell r="Y30">
            <v>8.1</v>
          </cell>
          <cell r="Z30">
            <v>-9.9</v>
          </cell>
          <cell r="AA30">
            <v>-0.5</v>
          </cell>
          <cell r="AB30">
            <v>6.6</v>
          </cell>
          <cell r="AC30">
            <v>-3.3</v>
          </cell>
          <cell r="AD30">
            <v>-10.7</v>
          </cell>
          <cell r="AE30">
            <v>-1.8</v>
          </cell>
        </row>
        <row r="31">
          <cell r="S31" t="str">
            <v>2015 1º Sem</v>
          </cell>
          <cell r="T31">
            <v>-2.2000000000000002</v>
          </cell>
          <cell r="U31">
            <v>-3.2</v>
          </cell>
          <cell r="V31">
            <v>-1.8</v>
          </cell>
          <cell r="W31">
            <v>-5</v>
          </cell>
          <cell r="X31">
            <v>-11.3</v>
          </cell>
          <cell r="Y31">
            <v>5.0999999999999996</v>
          </cell>
          <cell r="Z31">
            <v>-8.3000000000000007</v>
          </cell>
          <cell r="AA31">
            <v>10</v>
          </cell>
          <cell r="AB31">
            <v>3.9</v>
          </cell>
          <cell r="AC31">
            <v>-6.4</v>
          </cell>
          <cell r="AD31">
            <v>-15.7</v>
          </cell>
          <cell r="AE31">
            <v>-4.7</v>
          </cell>
        </row>
        <row r="32">
          <cell r="S32" t="str">
            <v>2015 2º Sem</v>
          </cell>
          <cell r="T32">
            <v>-6.4</v>
          </cell>
          <cell r="U32">
            <v>-8.9</v>
          </cell>
          <cell r="V32">
            <v>-3.2</v>
          </cell>
          <cell r="W32">
            <v>-11.5</v>
          </cell>
          <cell r="X32">
            <v>-16.7</v>
          </cell>
          <cell r="Y32">
            <v>1.1000000000000001</v>
          </cell>
          <cell r="Z32">
            <v>-13.9</v>
          </cell>
          <cell r="AA32">
            <v>-11.9</v>
          </cell>
          <cell r="AB32">
            <v>-5.7</v>
          </cell>
          <cell r="AC32">
            <v>-10.7</v>
          </cell>
          <cell r="AD32">
            <v>-19.899999999999999</v>
          </cell>
          <cell r="AE32">
            <v>-11.9</v>
          </cell>
        </row>
        <row r="33">
          <cell r="S33" t="str">
            <v>2016 1º Sem</v>
          </cell>
          <cell r="T33">
            <v>-6.9</v>
          </cell>
          <cell r="U33">
            <v>-9.8000000000000007</v>
          </cell>
          <cell r="V33">
            <v>-3.4</v>
          </cell>
          <cell r="W33">
            <v>-11.1</v>
          </cell>
          <cell r="X33">
            <v>-14.7</v>
          </cell>
          <cell r="Y33">
            <v>0.2</v>
          </cell>
          <cell r="Z33">
            <v>-17</v>
          </cell>
          <cell r="AA33">
            <v>-16.2</v>
          </cell>
          <cell r="AB33">
            <v>-12.3</v>
          </cell>
          <cell r="AC33">
            <v>-9.3000000000000007</v>
          </cell>
          <cell r="AD33">
            <v>-13.7</v>
          </cell>
          <cell r="AE33">
            <v>-13</v>
          </cell>
        </row>
        <row r="34">
          <cell r="S34" t="str">
            <v>2016 2º Sem</v>
          </cell>
          <cell r="T34">
            <v>-5.6</v>
          </cell>
          <cell r="U34">
            <v>-8.6</v>
          </cell>
          <cell r="V34">
            <v>-2.8</v>
          </cell>
          <cell r="W34">
            <v>-10.7</v>
          </cell>
          <cell r="X34">
            <v>-10.4</v>
          </cell>
          <cell r="Y34">
            <v>-4.3</v>
          </cell>
          <cell r="Z34">
            <v>-14.9</v>
          </cell>
          <cell r="AA34">
            <v>-8.1999999999999993</v>
          </cell>
          <cell r="AB34">
            <v>-7</v>
          </cell>
          <cell r="AC34">
            <v>-8.1</v>
          </cell>
          <cell r="AD34">
            <v>-14.3</v>
          </cell>
          <cell r="AE34">
            <v>-8.4</v>
          </cell>
        </row>
        <row r="35">
          <cell r="S35" t="str">
            <v>2017 1º Sem</v>
          </cell>
          <cell r="T35">
            <v>-0.2</v>
          </cell>
          <cell r="U35">
            <v>-3.5</v>
          </cell>
          <cell r="V35">
            <v>-0.6</v>
          </cell>
          <cell r="W35">
            <v>5.7</v>
          </cell>
          <cell r="X35">
            <v>5.8</v>
          </cell>
          <cell r="Y35">
            <v>-0.9</v>
          </cell>
          <cell r="Z35">
            <v>-3.7</v>
          </cell>
          <cell r="AA35">
            <v>-2.4</v>
          </cell>
          <cell r="AB35">
            <v>-0.9</v>
          </cell>
          <cell r="AC35">
            <v>0.3</v>
          </cell>
          <cell r="AD35">
            <v>-4.4000000000000004</v>
          </cell>
          <cell r="AE35">
            <v>4.5999999999999996</v>
          </cell>
        </row>
        <row r="36">
          <cell r="S36" t="str">
            <v>2017 2º Sem</v>
          </cell>
          <cell r="T36">
            <v>4.2</v>
          </cell>
          <cell r="U36">
            <v>-3.1</v>
          </cell>
          <cell r="V36">
            <v>3.5</v>
          </cell>
          <cell r="W36">
            <v>9.1999999999999993</v>
          </cell>
          <cell r="X36">
            <v>13.1</v>
          </cell>
          <cell r="Y36">
            <v>5.8</v>
          </cell>
          <cell r="Z36">
            <v>-4.5999999999999996</v>
          </cell>
          <cell r="AA36">
            <v>-3.8</v>
          </cell>
          <cell r="AB36">
            <v>4.7</v>
          </cell>
          <cell r="AC36">
            <v>7.6</v>
          </cell>
          <cell r="AD36">
            <v>10</v>
          </cell>
          <cell r="AE36">
            <v>13.6</v>
          </cell>
        </row>
        <row r="37">
          <cell r="S37" t="str">
            <v>2018 1º Sem</v>
          </cell>
          <cell r="T37">
            <v>3</v>
          </cell>
          <cell r="U37">
            <v>-6</v>
          </cell>
          <cell r="V37">
            <v>5.4</v>
          </cell>
          <cell r="W37">
            <v>-2.9</v>
          </cell>
          <cell r="X37">
            <v>0.6</v>
          </cell>
          <cell r="Y37">
            <v>5.7</v>
          </cell>
          <cell r="Z37">
            <v>-8.8000000000000007</v>
          </cell>
          <cell r="AA37">
            <v>-0.3</v>
          </cell>
          <cell r="AB37">
            <v>7.9</v>
          </cell>
          <cell r="AC37">
            <v>5.9</v>
          </cell>
          <cell r="AD37">
            <v>16.5</v>
          </cell>
          <cell r="AE37">
            <v>4.9000000000000004</v>
          </cell>
        </row>
        <row r="38">
          <cell r="S38" t="str">
            <v>2018 2º Sem</v>
          </cell>
          <cell r="T38">
            <v>1.7</v>
          </cell>
          <cell r="U38">
            <v>-3.9</v>
          </cell>
          <cell r="V38">
            <v>2.2999999999999998</v>
          </cell>
          <cell r="W38">
            <v>0.6</v>
          </cell>
          <cell r="X38">
            <v>-3</v>
          </cell>
          <cell r="Y38">
            <v>6</v>
          </cell>
          <cell r="Z38">
            <v>-20.9</v>
          </cell>
          <cell r="AA38">
            <v>0.6</v>
          </cell>
          <cell r="AB38">
            <v>7.4</v>
          </cell>
          <cell r="AC38">
            <v>4.3</v>
          </cell>
          <cell r="AD38">
            <v>13.8</v>
          </cell>
          <cell r="AE38">
            <v>2.2999999999999998</v>
          </cell>
        </row>
        <row r="39">
          <cell r="S39" t="str">
            <v>2019 1º Sem</v>
          </cell>
          <cell r="T39">
            <v>0.6</v>
          </cell>
          <cell r="U39">
            <v>0.5</v>
          </cell>
          <cell r="V39">
            <v>-0.3</v>
          </cell>
          <cell r="W39">
            <v>-0.6</v>
          </cell>
          <cell r="X39">
            <v>-1.1000000000000001</v>
          </cell>
          <cell r="Y39">
            <v>6.2</v>
          </cell>
          <cell r="Z39">
            <v>-27</v>
          </cell>
          <cell r="AA39">
            <v>-0.1</v>
          </cell>
          <cell r="AB39">
            <v>4.4000000000000004</v>
          </cell>
          <cell r="AC39">
            <v>3.2</v>
          </cell>
          <cell r="AD39">
            <v>10.9</v>
          </cell>
          <cell r="AE39">
            <v>3.8</v>
          </cell>
        </row>
        <row r="40">
          <cell r="S40" t="str">
            <v>2019 2º Sem</v>
          </cell>
          <cell r="T40">
            <v>3</v>
          </cell>
          <cell r="U40">
            <v>0.7</v>
          </cell>
          <cell r="V40">
            <v>1</v>
          </cell>
          <cell r="W40">
            <v>0.8</v>
          </cell>
          <cell r="X40">
            <v>8</v>
          </cell>
          <cell r="Y40">
            <v>7.4</v>
          </cell>
          <cell r="Z40">
            <v>-11.9</v>
          </cell>
          <cell r="AA40">
            <v>1.6</v>
          </cell>
          <cell r="AB40">
            <v>7.4</v>
          </cell>
          <cell r="AC40">
            <v>4.5</v>
          </cell>
          <cell r="AD40">
            <v>9.1999999999999993</v>
          </cell>
          <cell r="AE40">
            <v>4.5999999999999996</v>
          </cell>
        </row>
        <row r="41">
          <cell r="S41" t="str">
            <v>2020 1º Sem</v>
          </cell>
          <cell r="T41">
            <v>-3.2</v>
          </cell>
          <cell r="U41">
            <v>-12.3</v>
          </cell>
          <cell r="V41">
            <v>5.4</v>
          </cell>
          <cell r="W41">
            <v>-38.700000000000003</v>
          </cell>
          <cell r="X41">
            <v>-1.4</v>
          </cell>
          <cell r="Y41">
            <v>3.6</v>
          </cell>
          <cell r="Z41">
            <v>-28.8</v>
          </cell>
          <cell r="AA41">
            <v>-22.9</v>
          </cell>
          <cell r="AB41">
            <v>-10.6</v>
          </cell>
          <cell r="AC41">
            <v>-7.7</v>
          </cell>
          <cell r="AD41">
            <v>-22.7</v>
          </cell>
          <cell r="AE41">
            <v>-2</v>
          </cell>
        </row>
        <row r="42">
          <cell r="S42" t="str">
            <v>2020 2º Sem</v>
          </cell>
          <cell r="T42">
            <v>5.0999999999999996</v>
          </cell>
          <cell r="U42">
            <v>-7.2</v>
          </cell>
          <cell r="V42">
            <v>4.2</v>
          </cell>
          <cell r="W42">
            <v>-9.8000000000000007</v>
          </cell>
          <cell r="X42">
            <v>20.7</v>
          </cell>
          <cell r="Y42">
            <v>12.7</v>
          </cell>
          <cell r="Z42">
            <v>-32.700000000000003</v>
          </cell>
          <cell r="AA42">
            <v>-9.6999999999999993</v>
          </cell>
          <cell r="AB42">
            <v>12.9</v>
          </cell>
          <cell r="AC42">
            <v>4.2</v>
          </cell>
          <cell r="AD42">
            <v>-5.3</v>
          </cell>
          <cell r="AE42">
            <v>22.5</v>
          </cell>
        </row>
        <row r="43">
          <cell r="S43" t="str">
            <v>2021 1º Sem</v>
          </cell>
          <cell r="T43">
            <v>6.7</v>
          </cell>
          <cell r="U43">
            <v>4</v>
          </cell>
          <cell r="V43">
            <v>-2.7</v>
          </cell>
          <cell r="W43">
            <v>32.5</v>
          </cell>
          <cell r="X43">
            <v>11</v>
          </cell>
          <cell r="Y43">
            <v>16.2</v>
          </cell>
          <cell r="Z43">
            <v>-22.8</v>
          </cell>
          <cell r="AA43">
            <v>5.9</v>
          </cell>
          <cell r="AB43">
            <v>31.6</v>
          </cell>
          <cell r="AC43">
            <v>12.3</v>
          </cell>
          <cell r="AD43">
            <v>27.5</v>
          </cell>
          <cell r="AE43">
            <v>21.5</v>
          </cell>
        </row>
        <row r="44">
          <cell r="S44" t="str">
            <v>2021 2º Sem</v>
          </cell>
          <cell r="T44">
            <v>-3</v>
          </cell>
          <cell r="U44">
            <v>-3.1</v>
          </cell>
          <cell r="V44">
            <v>-2.6</v>
          </cell>
          <cell r="W44">
            <v>3.7</v>
          </cell>
          <cell r="X44">
            <v>-19.399999999999999</v>
          </cell>
          <cell r="Y44">
            <v>4.3</v>
          </cell>
          <cell r="Z44">
            <v>-9.5</v>
          </cell>
          <cell r="AA44">
            <v>-8.5</v>
          </cell>
          <cell r="AB44">
            <v>0.8</v>
          </cell>
          <cell r="AC44">
            <v>-1.7</v>
          </cell>
          <cell r="AD44">
            <v>5.5</v>
          </cell>
          <cell r="AE44">
            <v>-8.1</v>
          </cell>
        </row>
        <row r="45">
          <cell r="S45" t="str">
            <v>2022 1º Sem</v>
          </cell>
          <cell r="T45">
            <v>1.4</v>
          </cell>
          <cell r="U45">
            <v>5.0999999999999996</v>
          </cell>
          <cell r="V45">
            <v>0.5</v>
          </cell>
          <cell r="W45">
            <v>17.2</v>
          </cell>
          <cell r="X45">
            <v>-9.3000000000000007</v>
          </cell>
          <cell r="Y45">
            <v>8.1</v>
          </cell>
          <cell r="Z45">
            <v>18.399999999999999</v>
          </cell>
          <cell r="AA45">
            <v>0.7</v>
          </cell>
          <cell r="AB45">
            <v>-2.8</v>
          </cell>
          <cell r="AC45">
            <v>0.3</v>
          </cell>
          <cell r="AD45">
            <v>0.4</v>
          </cell>
          <cell r="AE45">
            <v>-7.4</v>
          </cell>
        </row>
        <row r="46">
          <cell r="S46" t="str">
            <v>2022 2º Sem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</row>
        <row r="47">
          <cell r="S47" t="str">
            <v>2023 1º Sem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</row>
        <row r="48">
          <cell r="S48" t="str">
            <v>2023 2º Sem</v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</row>
        <row r="49">
          <cell r="S49" t="str">
            <v>2024 1º Sem</v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</row>
        <row r="50">
          <cell r="S50" t="str">
            <v>2024 2º Sem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</row>
        <row r="51">
          <cell r="S51" t="str">
            <v>2025 1º Sem</v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</row>
        <row r="52">
          <cell r="S52" t="str">
            <v>2025 2º Sem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</row>
        <row r="53">
          <cell r="S53" t="str">
            <v>2026 1º Sem</v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</row>
        <row r="54">
          <cell r="S54" t="str">
            <v>2026 2º Sem</v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</row>
        <row r="55">
          <cell r="S55" t="str">
            <v>2027 1º Sem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</row>
        <row r="56">
          <cell r="S56" t="str">
            <v>2027 2º Sem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</row>
        <row r="57">
          <cell r="S57" t="str">
            <v>2028 1º Sem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S58" t="str">
            <v>2028 2º Sem</v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S59" t="str">
            <v>2029 1º Sem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</row>
        <row r="60">
          <cell r="S60" t="str">
            <v>2029 2º Sem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</row>
        <row r="61">
          <cell r="S61" t="str">
            <v>2030 1º Sem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</row>
        <row r="62">
          <cell r="S62" t="str">
            <v>2030 2º Sem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</row>
        <row r="63">
          <cell r="S63" t="str">
            <v>2031 1º Sem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</row>
        <row r="64">
          <cell r="S64" t="str">
            <v>2031 2º Sem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</row>
        <row r="65">
          <cell r="S65" t="str">
            <v>2032 1º Sem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</row>
        <row r="66">
          <cell r="S66" t="str">
            <v>2032 2º Sem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</row>
        <row r="67">
          <cell r="S67" t="str">
            <v>2033 1º Sem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</row>
        <row r="68">
          <cell r="S68" t="str">
            <v>2033 2º Sem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</row>
        <row r="69">
          <cell r="S69" t="str">
            <v>2034 1º Sem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</row>
        <row r="70">
          <cell r="S70" t="str">
            <v>2034 2º Sem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</row>
        <row r="71">
          <cell r="S71" t="str">
            <v>2035 1º Sem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</row>
        <row r="72">
          <cell r="S72" t="str">
            <v>2035 2º Sem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</row>
        <row r="73">
          <cell r="S73" t="str">
            <v>2036 1º Sem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</row>
        <row r="74">
          <cell r="S74" t="str">
            <v>2036 2º Sem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</row>
        <row r="75">
          <cell r="S75" t="str">
            <v>2037 1º Sem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</row>
        <row r="76">
          <cell r="S76" t="str">
            <v>2037 2º Sem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</row>
        <row r="77">
          <cell r="S77" t="str">
            <v>2038 1º Sem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</row>
        <row r="78">
          <cell r="S78" t="str">
            <v>2038 2º Sem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</row>
        <row r="79">
          <cell r="S79" t="str">
            <v>2039 1º Sem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</row>
        <row r="80">
          <cell r="S80" t="str">
            <v>2039 2º Sem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</row>
        <row r="81">
          <cell r="S81" t="str">
            <v>2040 1º Sem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</row>
        <row r="82">
          <cell r="S82" t="str">
            <v>2040 2º Sem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8">
          <cell r="B8" t="str">
            <v>Novembro / Outubro*</v>
          </cell>
        </row>
      </sheetData>
      <sheetData sheetId="5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F13"/>
  <sheetViews>
    <sheetView showGridLines="0" tabSelected="1" topLeftCell="A2" zoomScale="75" zoomScaleNormal="75" workbookViewId="0">
      <selection activeCell="B11" sqref="B11"/>
    </sheetView>
  </sheetViews>
  <sheetFormatPr defaultColWidth="8.140625" defaultRowHeight="12.75"/>
  <cols>
    <col min="1" max="1" width="8.140625" style="7" customWidth="1"/>
    <col min="2" max="2" width="37.140625" style="7" customWidth="1"/>
    <col min="3" max="6" width="15.42578125" style="7" customWidth="1"/>
    <col min="7" max="8" width="8.140625" style="7"/>
    <col min="9" max="9" width="31" style="7" customWidth="1"/>
    <col min="10" max="13" width="18" style="7" customWidth="1"/>
    <col min="14" max="14" width="25.5703125" style="7" customWidth="1"/>
    <col min="15" max="16384" width="8.140625" style="7"/>
  </cols>
  <sheetData>
    <row r="1" spans="2:6" ht="17.25" hidden="1" customHeight="1">
      <c r="B1" s="7" t="str">
        <f>[4]PMC!$C$8&amp;" "&amp;[4]PMC!$C$10</f>
        <v>Novembro 2022</v>
      </c>
    </row>
    <row r="3" spans="2:6" ht="20.25" customHeight="1">
      <c r="B3" s="104" t="s">
        <v>53</v>
      </c>
      <c r="C3" s="105" t="s">
        <v>3</v>
      </c>
      <c r="D3" s="106"/>
      <c r="E3" s="104" t="s">
        <v>4</v>
      </c>
      <c r="F3" s="104"/>
    </row>
    <row r="4" spans="2:6" ht="37.5">
      <c r="B4" s="104"/>
      <c r="C4" s="55" t="s">
        <v>1</v>
      </c>
      <c r="D4" s="55" t="s">
        <v>54</v>
      </c>
      <c r="E4" s="55" t="s">
        <v>1</v>
      </c>
      <c r="F4" s="55" t="s">
        <v>54</v>
      </c>
    </row>
    <row r="5" spans="2:6" ht="23.25" customHeight="1">
      <c r="B5" s="56" t="s">
        <v>107</v>
      </c>
      <c r="C5" s="57">
        <v>-0.6</v>
      </c>
      <c r="D5" s="57">
        <v>-0.3</v>
      </c>
      <c r="E5" s="57">
        <v>-0.6</v>
      </c>
      <c r="F5" s="57">
        <v>-0.2</v>
      </c>
    </row>
    <row r="6" spans="2:6" ht="23.25" customHeight="1">
      <c r="B6" s="56" t="s">
        <v>108</v>
      </c>
      <c r="C6" s="57">
        <v>0.3</v>
      </c>
      <c r="D6" s="57">
        <v>0</v>
      </c>
      <c r="E6" s="57">
        <v>0.3</v>
      </c>
      <c r="F6" s="57">
        <v>0.4</v>
      </c>
    </row>
    <row r="7" spans="2:6" ht="23.25" customHeight="1">
      <c r="B7" s="56" t="s">
        <v>109</v>
      </c>
      <c r="C7" s="57">
        <v>1.5</v>
      </c>
      <c r="D7" s="57">
        <v>10.5</v>
      </c>
      <c r="E7" s="57">
        <v>-1.4</v>
      </c>
      <c r="F7" s="57">
        <v>7.7</v>
      </c>
    </row>
    <row r="8" spans="2:6" ht="23.25" customHeight="1">
      <c r="B8" s="56" t="s">
        <v>110</v>
      </c>
      <c r="C8" s="57">
        <v>1.1000000000000001</v>
      </c>
      <c r="D8" s="57">
        <v>14.6</v>
      </c>
      <c r="E8" s="57">
        <v>-0.6</v>
      </c>
      <c r="F8" s="57">
        <v>13</v>
      </c>
    </row>
    <row r="9" spans="2:6" ht="23.25" customHeight="1">
      <c r="B9" s="56" t="s">
        <v>111</v>
      </c>
      <c r="C9" s="57">
        <v>0.6</v>
      </c>
      <c r="D9" s="57">
        <v>14.1</v>
      </c>
      <c r="E9" s="57">
        <v>-0.8</v>
      </c>
      <c r="F9" s="57">
        <v>12.8</v>
      </c>
    </row>
    <row r="10" spans="2:6" ht="15" customHeight="1">
      <c r="B10" s="58" t="s">
        <v>78</v>
      </c>
    </row>
    <row r="11" spans="2:6" ht="15.75" customHeight="1">
      <c r="B11" s="59" t="s">
        <v>106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J42"/>
  <sheetViews>
    <sheetView showGridLines="0" zoomScale="70" zoomScaleNormal="70" workbookViewId="0">
      <selection activeCell="B22" sqref="B22"/>
    </sheetView>
  </sheetViews>
  <sheetFormatPr defaultColWidth="8.5703125" defaultRowHeight="15.75"/>
  <cols>
    <col min="1" max="1" width="9.7109375" style="15" customWidth="1"/>
    <col min="2" max="2" width="75.85546875" style="15" customWidth="1"/>
    <col min="3" max="10" width="9.28515625" style="15" customWidth="1"/>
    <col min="11" max="11" width="19" style="15" customWidth="1"/>
    <col min="12" max="220" width="8.28515625" style="15" customWidth="1"/>
    <col min="221" max="221" width="37.28515625" style="15" customWidth="1"/>
    <col min="222" max="222" width="7.85546875" style="15" customWidth="1"/>
    <col min="223" max="223" width="7.7109375" style="15" customWidth="1"/>
    <col min="224" max="224" width="7.5703125" style="15" customWidth="1"/>
    <col min="225" max="226" width="7.42578125" style="15" customWidth="1"/>
    <col min="227" max="227" width="7.7109375" style="15" customWidth="1"/>
    <col min="228" max="228" width="9" style="15" customWidth="1"/>
    <col min="229" max="229" width="10.7109375" style="15" customWidth="1"/>
    <col min="230" max="16384" width="8.5703125" style="15"/>
  </cols>
  <sheetData>
    <row r="1" spans="2:10" ht="39.75" customHeight="1"/>
    <row r="2" spans="2:10" ht="39.75" customHeight="1">
      <c r="B2" s="107"/>
      <c r="C2" s="107"/>
      <c r="D2" s="107"/>
      <c r="E2" s="107"/>
      <c r="F2" s="107"/>
      <c r="G2" s="107"/>
      <c r="H2" s="107"/>
      <c r="I2" s="107"/>
      <c r="J2" s="107"/>
    </row>
    <row r="3" spans="2:10" ht="52.5" customHeight="1">
      <c r="B3" s="108" t="s">
        <v>112</v>
      </c>
      <c r="C3" s="108"/>
      <c r="D3" s="108"/>
      <c r="E3" s="108"/>
      <c r="F3" s="108"/>
      <c r="G3" s="108"/>
      <c r="H3" s="108"/>
      <c r="I3" s="108"/>
      <c r="J3" s="108"/>
    </row>
    <row r="4" spans="2:10" ht="39.75" customHeight="1">
      <c r="B4" s="109" t="s">
        <v>5</v>
      </c>
      <c r="C4" s="110" t="s">
        <v>8</v>
      </c>
      <c r="D4" s="110"/>
      <c r="E4" s="110"/>
      <c r="F4" s="111" t="s">
        <v>6</v>
      </c>
      <c r="G4" s="111"/>
      <c r="H4" s="111"/>
      <c r="I4" s="112" t="s">
        <v>7</v>
      </c>
      <c r="J4" s="112"/>
    </row>
    <row r="5" spans="2:10" ht="27.75" customHeight="1">
      <c r="B5" s="109"/>
      <c r="C5" s="113" t="s">
        <v>9</v>
      </c>
      <c r="D5" s="113"/>
      <c r="E5" s="113"/>
      <c r="F5" s="113" t="s">
        <v>9</v>
      </c>
      <c r="G5" s="113"/>
      <c r="H5" s="113"/>
      <c r="I5" s="114" t="s">
        <v>9</v>
      </c>
      <c r="J5" s="114"/>
    </row>
    <row r="6" spans="2:10" ht="27.75" customHeight="1">
      <c r="B6" s="109"/>
      <c r="C6" s="3" t="s">
        <v>113</v>
      </c>
      <c r="D6" s="3" t="s">
        <v>114</v>
      </c>
      <c r="E6" s="3" t="s">
        <v>115</v>
      </c>
      <c r="F6" s="3" t="s">
        <v>113</v>
      </c>
      <c r="G6" s="3" t="s">
        <v>114</v>
      </c>
      <c r="H6" s="3" t="s">
        <v>115</v>
      </c>
      <c r="I6" s="3" t="s">
        <v>116</v>
      </c>
      <c r="J6" s="4" t="s">
        <v>117</v>
      </c>
    </row>
    <row r="7" spans="2:10" ht="27.75" customHeight="1">
      <c r="B7" s="69" t="s">
        <v>57</v>
      </c>
      <c r="C7" s="60">
        <v>1.1000000000000001</v>
      </c>
      <c r="D7" s="61">
        <v>0.3</v>
      </c>
      <c r="E7" s="62">
        <v>-0.6</v>
      </c>
      <c r="F7" s="60">
        <v>3.2</v>
      </c>
      <c r="G7" s="61">
        <v>2.7</v>
      </c>
      <c r="H7" s="62">
        <v>1.5</v>
      </c>
      <c r="I7" s="61">
        <v>1.1000000000000001</v>
      </c>
      <c r="J7" s="63">
        <v>0.6</v>
      </c>
    </row>
    <row r="8" spans="2:10" ht="27.75" customHeight="1">
      <c r="B8" s="69" t="s">
        <v>11</v>
      </c>
      <c r="C8" s="64">
        <v>1.3</v>
      </c>
      <c r="D8" s="63">
        <v>0.3</v>
      </c>
      <c r="E8" s="65">
        <v>-5.4</v>
      </c>
      <c r="F8" s="64">
        <v>34.700000000000003</v>
      </c>
      <c r="G8" s="63">
        <v>34.299999999999997</v>
      </c>
      <c r="H8" s="65">
        <v>27.3</v>
      </c>
      <c r="I8" s="63">
        <v>16</v>
      </c>
      <c r="J8" s="63">
        <v>14</v>
      </c>
    </row>
    <row r="9" spans="2:10" ht="27.75" customHeight="1">
      <c r="B9" s="69" t="s">
        <v>12</v>
      </c>
      <c r="C9" s="64">
        <v>1.3</v>
      </c>
      <c r="D9" s="63">
        <v>0.3</v>
      </c>
      <c r="E9" s="65">
        <v>-0.2</v>
      </c>
      <c r="F9" s="64">
        <v>3.8</v>
      </c>
      <c r="G9" s="63">
        <v>2.7</v>
      </c>
      <c r="H9" s="65">
        <v>2.7</v>
      </c>
      <c r="I9" s="63">
        <v>1.2</v>
      </c>
      <c r="J9" s="63">
        <v>1.1000000000000001</v>
      </c>
    </row>
    <row r="10" spans="2:10" ht="27.75" customHeight="1">
      <c r="B10" s="69" t="s">
        <v>58</v>
      </c>
      <c r="C10" s="64">
        <v>1.3</v>
      </c>
      <c r="D10" s="63">
        <v>-0.1</v>
      </c>
      <c r="E10" s="65">
        <v>0</v>
      </c>
      <c r="F10" s="64">
        <v>4.2</v>
      </c>
      <c r="G10" s="63">
        <v>2.7</v>
      </c>
      <c r="H10" s="65">
        <v>3.3</v>
      </c>
      <c r="I10" s="63">
        <v>1.3</v>
      </c>
      <c r="J10" s="63">
        <v>1.1000000000000001</v>
      </c>
    </row>
    <row r="11" spans="2:10" ht="27.75" customHeight="1">
      <c r="B11" s="69" t="s">
        <v>13</v>
      </c>
      <c r="C11" s="64">
        <v>-2.1</v>
      </c>
      <c r="D11" s="63">
        <v>-3.2</v>
      </c>
      <c r="E11" s="65">
        <v>-0.8</v>
      </c>
      <c r="F11" s="64">
        <v>-9.5</v>
      </c>
      <c r="G11" s="63">
        <v>-15</v>
      </c>
      <c r="H11" s="65">
        <v>-16.100000000000001</v>
      </c>
      <c r="I11" s="63">
        <v>1.7</v>
      </c>
      <c r="J11" s="63">
        <v>1.3</v>
      </c>
    </row>
    <row r="12" spans="2:10" ht="27.75" customHeight="1">
      <c r="B12" s="69" t="s">
        <v>14</v>
      </c>
      <c r="C12" s="64">
        <v>0.1</v>
      </c>
      <c r="D12" s="63">
        <v>2.5</v>
      </c>
      <c r="E12" s="65">
        <v>2.2000000000000002</v>
      </c>
      <c r="F12" s="64">
        <v>-6.1</v>
      </c>
      <c r="G12" s="63">
        <v>-0.8</v>
      </c>
      <c r="H12" s="65">
        <v>3</v>
      </c>
      <c r="I12" s="63">
        <v>-7.5</v>
      </c>
      <c r="J12" s="63">
        <v>-8.6999999999999993</v>
      </c>
    </row>
    <row r="13" spans="2:10" ht="27.75" customHeight="1">
      <c r="B13" s="69" t="s">
        <v>59</v>
      </c>
      <c r="C13" s="64" t="s">
        <v>105</v>
      </c>
      <c r="D13" s="63" t="s">
        <v>105</v>
      </c>
      <c r="E13" s="65" t="s">
        <v>105</v>
      </c>
      <c r="F13" s="64">
        <v>-17.8</v>
      </c>
      <c r="G13" s="63">
        <v>-15.9</v>
      </c>
      <c r="H13" s="65">
        <v>-8.5</v>
      </c>
      <c r="I13" s="63">
        <v>-11.1</v>
      </c>
      <c r="J13" s="63">
        <v>-11.5</v>
      </c>
    </row>
    <row r="14" spans="2:10" ht="27.75" customHeight="1">
      <c r="B14" s="69" t="s">
        <v>60</v>
      </c>
      <c r="C14" s="64" t="s">
        <v>105</v>
      </c>
      <c r="D14" s="63" t="s">
        <v>105</v>
      </c>
      <c r="E14" s="65" t="s">
        <v>105</v>
      </c>
      <c r="F14" s="64">
        <v>-0.7</v>
      </c>
      <c r="G14" s="63">
        <v>6.7</v>
      </c>
      <c r="H14" s="65">
        <v>7.8</v>
      </c>
      <c r="I14" s="63">
        <v>-6.2</v>
      </c>
      <c r="J14" s="63">
        <v>-7.8</v>
      </c>
    </row>
    <row r="15" spans="2:10" ht="27.75" customHeight="1">
      <c r="B15" s="69" t="s">
        <v>15</v>
      </c>
      <c r="C15" s="64">
        <v>0.6</v>
      </c>
      <c r="D15" s="63">
        <v>-0.3</v>
      </c>
      <c r="E15" s="65">
        <v>1.7</v>
      </c>
      <c r="F15" s="64">
        <v>5.8</v>
      </c>
      <c r="G15" s="63">
        <v>5.3</v>
      </c>
      <c r="H15" s="65">
        <v>6.5</v>
      </c>
      <c r="I15" s="63">
        <v>7</v>
      </c>
      <c r="J15" s="63">
        <v>7</v>
      </c>
    </row>
    <row r="16" spans="2:10" ht="27.75" customHeight="1">
      <c r="B16" s="69" t="s">
        <v>16</v>
      </c>
      <c r="C16" s="64">
        <v>1.7</v>
      </c>
      <c r="D16" s="63">
        <v>-4.2</v>
      </c>
      <c r="E16" s="65">
        <v>-2.7</v>
      </c>
      <c r="F16" s="64">
        <v>31</v>
      </c>
      <c r="G16" s="63">
        <v>13.7</v>
      </c>
      <c r="H16" s="65">
        <v>1.1000000000000001</v>
      </c>
      <c r="I16" s="63">
        <v>16.899999999999999</v>
      </c>
      <c r="J16" s="63">
        <v>14</v>
      </c>
    </row>
    <row r="17" spans="2:10" ht="27.75" customHeight="1">
      <c r="B17" s="69" t="s">
        <v>61</v>
      </c>
      <c r="C17" s="64">
        <v>2</v>
      </c>
      <c r="D17" s="63">
        <v>2.2000000000000002</v>
      </c>
      <c r="E17" s="65">
        <v>-3.4</v>
      </c>
      <c r="F17" s="64">
        <v>7</v>
      </c>
      <c r="G17" s="63">
        <v>8.5</v>
      </c>
      <c r="H17" s="65">
        <v>-0.5</v>
      </c>
      <c r="I17" s="63">
        <v>1.8</v>
      </c>
      <c r="J17" s="63">
        <v>1</v>
      </c>
    </row>
    <row r="18" spans="2:10" ht="27.75" customHeight="1">
      <c r="B18" s="69" t="s">
        <v>17</v>
      </c>
      <c r="C18" s="64">
        <v>-1</v>
      </c>
      <c r="D18" s="63">
        <v>2</v>
      </c>
      <c r="E18" s="65">
        <v>-0.3</v>
      </c>
      <c r="F18" s="64">
        <v>-10.1</v>
      </c>
      <c r="G18" s="63">
        <v>-8.4</v>
      </c>
      <c r="H18" s="65">
        <v>-10.5</v>
      </c>
      <c r="I18" s="63">
        <v>-8.4</v>
      </c>
      <c r="J18" s="63">
        <v>-8.1</v>
      </c>
    </row>
    <row r="19" spans="2:10" ht="27.75" customHeight="1">
      <c r="B19" s="69" t="s">
        <v>62</v>
      </c>
      <c r="C19" s="64">
        <v>1.3</v>
      </c>
      <c r="D19" s="63">
        <v>0.2</v>
      </c>
      <c r="E19" s="65">
        <v>-0.6</v>
      </c>
      <c r="F19" s="64">
        <v>0.9</v>
      </c>
      <c r="G19" s="63">
        <v>0.3</v>
      </c>
      <c r="H19" s="65">
        <v>-1.4</v>
      </c>
      <c r="I19" s="63">
        <v>-0.6</v>
      </c>
      <c r="J19" s="63">
        <v>-0.8</v>
      </c>
    </row>
    <row r="20" spans="2:10" ht="27.75" customHeight="1">
      <c r="B20" s="69" t="s">
        <v>18</v>
      </c>
      <c r="C20" s="64">
        <v>0.1</v>
      </c>
      <c r="D20" s="63">
        <v>-1.8</v>
      </c>
      <c r="E20" s="65">
        <v>0.4</v>
      </c>
      <c r="F20" s="64">
        <v>-1.2</v>
      </c>
      <c r="G20" s="63">
        <v>-0.8</v>
      </c>
      <c r="H20" s="65">
        <v>-5.5</v>
      </c>
      <c r="I20" s="63">
        <v>-1.8</v>
      </c>
      <c r="J20" s="63">
        <v>-1.6</v>
      </c>
    </row>
    <row r="21" spans="2:10" ht="27.75" customHeight="1">
      <c r="B21" s="70" t="s">
        <v>19</v>
      </c>
      <c r="C21" s="66">
        <v>-0.4</v>
      </c>
      <c r="D21" s="67">
        <v>-4.5999999999999996</v>
      </c>
      <c r="E21" s="68">
        <v>3</v>
      </c>
      <c r="F21" s="66">
        <v>-8.1999999999999993</v>
      </c>
      <c r="G21" s="67">
        <v>-12.8</v>
      </c>
      <c r="H21" s="68">
        <v>-10.9</v>
      </c>
      <c r="I21" s="67">
        <v>-8.9</v>
      </c>
      <c r="J21" s="67">
        <v>-8.8000000000000007</v>
      </c>
    </row>
    <row r="22" spans="2:10">
      <c r="B22" s="59" t="s">
        <v>106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55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17" t="s">
        <v>56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D7:HU27"/>
  <sheetViews>
    <sheetView showGridLines="0" zoomScale="70" zoomScaleNormal="70" workbookViewId="0">
      <selection activeCell="D26" sqref="D26"/>
    </sheetView>
  </sheetViews>
  <sheetFormatPr defaultColWidth="8.5703125" defaultRowHeight="15.75"/>
  <cols>
    <col min="1" max="3" width="8.5703125" style="14"/>
    <col min="4" max="4" width="72.7109375" style="14" customWidth="1"/>
    <col min="5" max="10" width="9.7109375" style="14" customWidth="1"/>
    <col min="11" max="12" width="9.7109375" style="16" customWidth="1"/>
    <col min="13" max="229" width="8.5703125" style="16"/>
    <col min="230" max="16384" width="8.5703125" style="14"/>
  </cols>
  <sheetData>
    <row r="7" spans="4:12" ht="46.5" customHeight="1">
      <c r="D7" s="108" t="s">
        <v>118</v>
      </c>
      <c r="E7" s="108"/>
      <c r="F7" s="108"/>
      <c r="G7" s="108"/>
      <c r="H7" s="108"/>
      <c r="I7" s="108"/>
      <c r="J7" s="108"/>
      <c r="K7" s="108"/>
      <c r="L7" s="108"/>
    </row>
    <row r="8" spans="4:12" ht="39.75" customHeight="1">
      <c r="D8" s="109" t="s">
        <v>5</v>
      </c>
      <c r="E8" s="110" t="s">
        <v>8</v>
      </c>
      <c r="F8" s="110"/>
      <c r="G8" s="110"/>
      <c r="H8" s="111" t="s">
        <v>6</v>
      </c>
      <c r="I8" s="111"/>
      <c r="J8" s="111"/>
      <c r="K8" s="112" t="s">
        <v>7</v>
      </c>
      <c r="L8" s="112"/>
    </row>
    <row r="9" spans="4:12" ht="39.75" customHeight="1">
      <c r="D9" s="109"/>
      <c r="E9" s="113" t="s">
        <v>9</v>
      </c>
      <c r="F9" s="113"/>
      <c r="G9" s="113"/>
      <c r="H9" s="113" t="s">
        <v>9</v>
      </c>
      <c r="I9" s="113"/>
      <c r="J9" s="113"/>
      <c r="K9" s="114" t="s">
        <v>9</v>
      </c>
      <c r="L9" s="114"/>
    </row>
    <row r="10" spans="4:12" ht="39.75" customHeight="1">
      <c r="D10" s="109"/>
      <c r="E10" s="3" t="s">
        <v>113</v>
      </c>
      <c r="F10" s="3" t="s">
        <v>114</v>
      </c>
      <c r="G10" s="3" t="s">
        <v>115</v>
      </c>
      <c r="H10" s="3" t="s">
        <v>113</v>
      </c>
      <c r="I10" s="3" t="s">
        <v>114</v>
      </c>
      <c r="J10" s="3" t="s">
        <v>115</v>
      </c>
      <c r="K10" s="3" t="s">
        <v>116</v>
      </c>
      <c r="L10" s="4" t="s">
        <v>117</v>
      </c>
    </row>
    <row r="11" spans="4:12" ht="27.75" customHeight="1">
      <c r="D11" s="69" t="s">
        <v>57</v>
      </c>
      <c r="E11" s="60">
        <v>0.1</v>
      </c>
      <c r="F11" s="61">
        <v>0.1</v>
      </c>
      <c r="G11" s="62">
        <v>-0.3</v>
      </c>
      <c r="H11" s="60">
        <v>13.6</v>
      </c>
      <c r="I11" s="61">
        <v>12.2</v>
      </c>
      <c r="J11" s="62">
        <v>10.5</v>
      </c>
      <c r="K11" s="61">
        <v>14.6</v>
      </c>
      <c r="L11" s="63">
        <v>14.1</v>
      </c>
    </row>
    <row r="12" spans="4:12" ht="27.75" customHeight="1">
      <c r="D12" s="69" t="s">
        <v>11</v>
      </c>
      <c r="E12" s="64">
        <v>-6</v>
      </c>
      <c r="F12" s="63">
        <v>-1.1000000000000001</v>
      </c>
      <c r="G12" s="65">
        <v>-3</v>
      </c>
      <c r="H12" s="64">
        <v>12.5</v>
      </c>
      <c r="I12" s="63">
        <v>7.1</v>
      </c>
      <c r="J12" s="65">
        <v>-2</v>
      </c>
      <c r="K12" s="63">
        <v>26.1</v>
      </c>
      <c r="L12" s="63">
        <v>27.1</v>
      </c>
    </row>
    <row r="13" spans="4:12" ht="27.75" customHeight="1">
      <c r="D13" s="69" t="s">
        <v>12</v>
      </c>
      <c r="E13" s="64">
        <v>0.8</v>
      </c>
      <c r="F13" s="63">
        <v>0.9</v>
      </c>
      <c r="G13" s="65">
        <v>0.4</v>
      </c>
      <c r="H13" s="64">
        <v>17.7</v>
      </c>
      <c r="I13" s="63">
        <v>16.5</v>
      </c>
      <c r="J13" s="65">
        <v>17</v>
      </c>
      <c r="K13" s="63">
        <v>15.4</v>
      </c>
      <c r="L13" s="63">
        <v>14.6</v>
      </c>
    </row>
    <row r="14" spans="4:12" ht="27.75" customHeight="1">
      <c r="D14" s="69" t="s">
        <v>58</v>
      </c>
      <c r="E14" s="64">
        <v>1</v>
      </c>
      <c r="F14" s="63">
        <v>0.9</v>
      </c>
      <c r="G14" s="65">
        <v>0.5</v>
      </c>
      <c r="H14" s="64">
        <v>18</v>
      </c>
      <c r="I14" s="63">
        <v>16.3</v>
      </c>
      <c r="J14" s="65">
        <v>17.600000000000001</v>
      </c>
      <c r="K14" s="63">
        <v>15.2</v>
      </c>
      <c r="L14" s="63">
        <v>14.4</v>
      </c>
    </row>
    <row r="15" spans="4:12" ht="27.75" customHeight="1">
      <c r="D15" s="69" t="s">
        <v>13</v>
      </c>
      <c r="E15" s="64">
        <v>-1.1000000000000001</v>
      </c>
      <c r="F15" s="63">
        <v>-1.4</v>
      </c>
      <c r="G15" s="65">
        <v>0.3</v>
      </c>
      <c r="H15" s="64">
        <v>8.1</v>
      </c>
      <c r="I15" s="63">
        <v>0.9</v>
      </c>
      <c r="J15" s="65">
        <v>-0.3</v>
      </c>
      <c r="K15" s="63">
        <v>17.5</v>
      </c>
      <c r="L15" s="63">
        <v>16.2</v>
      </c>
    </row>
    <row r="16" spans="4:12" ht="27.75" customHeight="1">
      <c r="D16" s="69" t="s">
        <v>14</v>
      </c>
      <c r="E16" s="64">
        <v>0</v>
      </c>
      <c r="F16" s="63">
        <v>2.2999999999999998</v>
      </c>
      <c r="G16" s="65">
        <v>1.8</v>
      </c>
      <c r="H16" s="64">
        <v>3.8</v>
      </c>
      <c r="I16" s="63">
        <v>8</v>
      </c>
      <c r="J16" s="65">
        <v>10.1</v>
      </c>
      <c r="K16" s="63">
        <v>3.7</v>
      </c>
      <c r="L16" s="63">
        <v>2.2999999999999998</v>
      </c>
    </row>
    <row r="17" spans="4:12" ht="27.75" customHeight="1">
      <c r="D17" s="69" t="s">
        <v>59</v>
      </c>
      <c r="E17" s="64" t="s">
        <v>105</v>
      </c>
      <c r="F17" s="63" t="s">
        <v>105</v>
      </c>
      <c r="G17" s="65" t="s">
        <v>105</v>
      </c>
      <c r="H17" s="64">
        <v>-4</v>
      </c>
      <c r="I17" s="63">
        <v>-2.1</v>
      </c>
      <c r="J17" s="65">
        <v>4.7</v>
      </c>
      <c r="K17" s="63">
        <v>2.6</v>
      </c>
      <c r="L17" s="63">
        <v>1.8</v>
      </c>
    </row>
    <row r="18" spans="4:12" ht="27.75" customHeight="1">
      <c r="D18" s="69" t="s">
        <v>60</v>
      </c>
      <c r="E18" s="64" t="s">
        <v>105</v>
      </c>
      <c r="F18" s="63" t="s">
        <v>105</v>
      </c>
      <c r="G18" s="65" t="s">
        <v>105</v>
      </c>
      <c r="H18" s="64">
        <v>7.3</v>
      </c>
      <c r="I18" s="63">
        <v>13</v>
      </c>
      <c r="J18" s="65">
        <v>12.2</v>
      </c>
      <c r="K18" s="63">
        <v>4.2</v>
      </c>
      <c r="L18" s="63">
        <v>2.5</v>
      </c>
    </row>
    <row r="19" spans="4:12" ht="27.75" customHeight="1">
      <c r="D19" s="69" t="s">
        <v>15</v>
      </c>
      <c r="E19" s="64">
        <v>1.5</v>
      </c>
      <c r="F19" s="63">
        <v>0.4</v>
      </c>
      <c r="G19" s="65">
        <v>2.1</v>
      </c>
      <c r="H19" s="64">
        <v>21.9</v>
      </c>
      <c r="I19" s="63">
        <v>20.6</v>
      </c>
      <c r="J19" s="65">
        <v>20.9</v>
      </c>
      <c r="K19" s="63">
        <v>19.7</v>
      </c>
      <c r="L19" s="63">
        <v>19.100000000000001</v>
      </c>
    </row>
    <row r="20" spans="4:12" ht="27.75" customHeight="1">
      <c r="D20" s="69" t="s">
        <v>16</v>
      </c>
      <c r="E20" s="64">
        <v>1.9</v>
      </c>
      <c r="F20" s="63">
        <v>-3.5</v>
      </c>
      <c r="G20" s="65">
        <v>-1.8</v>
      </c>
      <c r="H20" s="64">
        <v>39.6</v>
      </c>
      <c r="I20" s="63">
        <v>21.3</v>
      </c>
      <c r="J20" s="65">
        <v>7</v>
      </c>
      <c r="K20" s="63">
        <v>23.9</v>
      </c>
      <c r="L20" s="63">
        <v>20.7</v>
      </c>
    </row>
    <row r="21" spans="4:12" ht="27.75" customHeight="1">
      <c r="D21" s="69" t="s">
        <v>61</v>
      </c>
      <c r="E21" s="64">
        <v>1.8</v>
      </c>
      <c r="F21" s="63">
        <v>2.2999999999999998</v>
      </c>
      <c r="G21" s="65">
        <v>-5.0999999999999996</v>
      </c>
      <c r="H21" s="64">
        <v>8.1</v>
      </c>
      <c r="I21" s="63">
        <v>10.5</v>
      </c>
      <c r="J21" s="65">
        <v>-2.9</v>
      </c>
      <c r="K21" s="63">
        <v>4.2</v>
      </c>
      <c r="L21" s="63">
        <v>3.2</v>
      </c>
    </row>
    <row r="22" spans="4:12" ht="27.75" customHeight="1">
      <c r="D22" s="69" t="s">
        <v>17</v>
      </c>
      <c r="E22" s="64">
        <v>-0.5</v>
      </c>
      <c r="F22" s="63">
        <v>2.5</v>
      </c>
      <c r="G22" s="65">
        <v>-1.3</v>
      </c>
      <c r="H22" s="64">
        <v>-0.3</v>
      </c>
      <c r="I22" s="63">
        <v>1.3</v>
      </c>
      <c r="J22" s="65">
        <v>-1.3</v>
      </c>
      <c r="K22" s="63">
        <v>2.7</v>
      </c>
      <c r="L22" s="63">
        <v>2.9</v>
      </c>
    </row>
    <row r="23" spans="4:12" ht="27.75" customHeight="1">
      <c r="D23" s="69" t="s">
        <v>62</v>
      </c>
      <c r="E23" s="64">
        <v>1</v>
      </c>
      <c r="F23" s="63">
        <v>0.5</v>
      </c>
      <c r="G23" s="65">
        <v>-0.2</v>
      </c>
      <c r="H23" s="64">
        <v>11.9</v>
      </c>
      <c r="I23" s="63">
        <v>10.1</v>
      </c>
      <c r="J23" s="65">
        <v>7.7</v>
      </c>
      <c r="K23" s="63">
        <v>13</v>
      </c>
      <c r="L23" s="63">
        <v>12.8</v>
      </c>
    </row>
    <row r="24" spans="4:12" ht="27.75" customHeight="1">
      <c r="D24" s="69" t="s">
        <v>18</v>
      </c>
      <c r="E24" s="64">
        <v>0.3</v>
      </c>
      <c r="F24" s="63">
        <v>-1.8</v>
      </c>
      <c r="G24" s="65">
        <v>0.5</v>
      </c>
      <c r="H24" s="64">
        <v>11.8</v>
      </c>
      <c r="I24" s="63">
        <v>10.7</v>
      </c>
      <c r="J24" s="65">
        <v>3.6</v>
      </c>
      <c r="K24" s="63">
        <v>13</v>
      </c>
      <c r="L24" s="63">
        <v>13.3</v>
      </c>
    </row>
    <row r="25" spans="4:12" ht="27.75" customHeight="1">
      <c r="D25" s="70" t="s">
        <v>19</v>
      </c>
      <c r="E25" s="66">
        <v>0.3</v>
      </c>
      <c r="F25" s="67">
        <v>-4.8</v>
      </c>
      <c r="G25" s="68">
        <v>3.5</v>
      </c>
      <c r="H25" s="66">
        <v>1.4</v>
      </c>
      <c r="I25" s="67">
        <v>-4.7</v>
      </c>
      <c r="J25" s="68">
        <v>-3.4</v>
      </c>
      <c r="K25" s="67">
        <v>2.5</v>
      </c>
      <c r="L25" s="67">
        <v>3</v>
      </c>
    </row>
    <row r="26" spans="4:12">
      <c r="D26" s="59" t="s">
        <v>106</v>
      </c>
      <c r="E26" s="2"/>
      <c r="F26" s="2"/>
      <c r="G26" s="2"/>
      <c r="H26" s="2"/>
      <c r="I26" s="2"/>
      <c r="J26" s="2"/>
      <c r="K26" s="2"/>
      <c r="L26" s="2"/>
    </row>
    <row r="27" spans="4:12">
      <c r="D27" s="5" t="s">
        <v>20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2:F21"/>
  <sheetViews>
    <sheetView showGridLines="0" topLeftCell="B4" zoomScale="70" zoomScaleNormal="70" workbookViewId="0">
      <selection activeCell="J21" sqref="J21"/>
    </sheetView>
  </sheetViews>
  <sheetFormatPr defaultColWidth="8.5703125" defaultRowHeight="12.75"/>
  <cols>
    <col min="1" max="1" width="8.28515625" style="9" customWidth="1"/>
    <col min="2" max="2" width="81" style="9" customWidth="1"/>
    <col min="3" max="6" width="16.28515625" style="9" customWidth="1"/>
    <col min="7" max="7" width="13" style="9" customWidth="1"/>
    <col min="8" max="134" width="8.28515625" style="9" customWidth="1"/>
    <col min="135" max="135" width="46.140625" style="9" customWidth="1"/>
    <col min="136" max="136" width="8" style="9" customWidth="1"/>
    <col min="137" max="137" width="8.28515625" style="9" customWidth="1"/>
    <col min="138" max="16384" width="8.5703125" style="9"/>
  </cols>
  <sheetData>
    <row r="2" spans="2:6" ht="25.5" customHeight="1">
      <c r="B2" s="8"/>
    </row>
    <row r="3" spans="2:6" ht="24" customHeight="1">
      <c r="B3" s="118"/>
      <c r="C3" s="118"/>
      <c r="D3" s="118"/>
      <c r="E3" s="118"/>
      <c r="F3" s="118"/>
    </row>
    <row r="4" spans="2:6" ht="36.75" customHeight="1">
      <c r="B4" s="119" t="s">
        <v>119</v>
      </c>
      <c r="C4" s="119"/>
      <c r="D4" s="119"/>
      <c r="E4" s="119"/>
      <c r="F4" s="119"/>
    </row>
    <row r="5" spans="2:6">
      <c r="B5" s="120" t="s">
        <v>120</v>
      </c>
      <c r="C5" s="120"/>
      <c r="D5" s="120"/>
      <c r="E5" s="120"/>
      <c r="F5" s="120"/>
    </row>
    <row r="6" spans="2:6" ht="40.35" customHeight="1">
      <c r="B6" s="115" t="s">
        <v>22</v>
      </c>
      <c r="C6" s="116" t="s">
        <v>10</v>
      </c>
      <c r="D6" s="116"/>
      <c r="E6" s="117" t="s">
        <v>23</v>
      </c>
      <c r="F6" s="117"/>
    </row>
    <row r="7" spans="2:6" ht="44.25" customHeight="1">
      <c r="B7" s="115"/>
      <c r="C7" s="121" t="s">
        <v>24</v>
      </c>
      <c r="D7" s="121" t="s">
        <v>25</v>
      </c>
      <c r="E7" s="121" t="s">
        <v>24</v>
      </c>
      <c r="F7" s="122" t="s">
        <v>25</v>
      </c>
    </row>
    <row r="8" spans="2:6" ht="44.25" customHeight="1">
      <c r="B8" s="115"/>
      <c r="C8" s="121"/>
      <c r="D8" s="121"/>
      <c r="E8" s="121"/>
      <c r="F8" s="122"/>
    </row>
    <row r="9" spans="2:6" ht="33" customHeight="1">
      <c r="B9" s="79" t="s">
        <v>26</v>
      </c>
      <c r="C9" s="71">
        <v>1.5</v>
      </c>
      <c r="D9" s="72">
        <v>1.5000000000000004</v>
      </c>
      <c r="E9" s="71">
        <v>-1.4</v>
      </c>
      <c r="F9" s="72">
        <v>-1.3545302870130842</v>
      </c>
    </row>
    <row r="10" spans="2:6" ht="33" customHeight="1">
      <c r="B10" s="80" t="s">
        <v>11</v>
      </c>
      <c r="C10" s="71">
        <v>27.3</v>
      </c>
      <c r="D10" s="73">
        <v>2</v>
      </c>
      <c r="E10" s="71">
        <v>27.3</v>
      </c>
      <c r="F10" s="73">
        <v>1.5067487559966071</v>
      </c>
    </row>
    <row r="11" spans="2:6" ht="33" customHeight="1">
      <c r="B11" s="80" t="s">
        <v>12</v>
      </c>
      <c r="C11" s="71">
        <v>2.7</v>
      </c>
      <c r="D11" s="73">
        <v>1.2</v>
      </c>
      <c r="E11" s="71">
        <v>2.7</v>
      </c>
      <c r="F11" s="73">
        <v>0.81929047679675082</v>
      </c>
    </row>
    <row r="12" spans="2:6" ht="33" customHeight="1">
      <c r="B12" s="80" t="s">
        <v>13</v>
      </c>
      <c r="C12" s="71">
        <v>-16.100000000000001</v>
      </c>
      <c r="D12" s="73">
        <v>-1.3</v>
      </c>
      <c r="E12" s="71">
        <v>-16.100000000000001</v>
      </c>
      <c r="F12" s="73">
        <v>-0.84917922266965928</v>
      </c>
    </row>
    <row r="13" spans="2:6" ht="33" customHeight="1">
      <c r="B13" s="80" t="s">
        <v>14</v>
      </c>
      <c r="C13" s="71">
        <v>3</v>
      </c>
      <c r="D13" s="73">
        <v>0.3</v>
      </c>
      <c r="E13" s="71">
        <v>3</v>
      </c>
      <c r="F13" s="73">
        <v>0.21308923608827998</v>
      </c>
    </row>
    <row r="14" spans="2:6" ht="33" customHeight="1">
      <c r="B14" s="80" t="s">
        <v>15</v>
      </c>
      <c r="C14" s="71">
        <v>6.5</v>
      </c>
      <c r="D14" s="73">
        <v>0.7</v>
      </c>
      <c r="E14" s="71">
        <v>6.5</v>
      </c>
      <c r="F14" s="73">
        <v>0.46576086857008703</v>
      </c>
    </row>
    <row r="15" spans="2:6" ht="33" customHeight="1">
      <c r="B15" s="81" t="s">
        <v>16</v>
      </c>
      <c r="C15" s="71">
        <v>1.1000000000000001</v>
      </c>
      <c r="D15" s="73">
        <v>0</v>
      </c>
      <c r="E15" s="71">
        <v>1.1000000000000001</v>
      </c>
      <c r="F15" s="73">
        <v>1.905935163141233E-3</v>
      </c>
    </row>
    <row r="16" spans="2:6" ht="33" customHeight="1">
      <c r="B16" s="82" t="s">
        <v>21</v>
      </c>
      <c r="C16" s="71">
        <v>-0.5</v>
      </c>
      <c r="D16" s="73">
        <v>0</v>
      </c>
      <c r="E16" s="71">
        <v>-0.5</v>
      </c>
      <c r="F16" s="73">
        <v>-3.517280710191242E-3</v>
      </c>
    </row>
    <row r="17" spans="2:6" ht="33" customHeight="1">
      <c r="B17" s="80" t="s">
        <v>17</v>
      </c>
      <c r="C17" s="71">
        <v>-10.5</v>
      </c>
      <c r="D17" s="73">
        <v>-1.4</v>
      </c>
      <c r="E17" s="71">
        <v>-10.5</v>
      </c>
      <c r="F17" s="73">
        <v>-1.1824482213309471</v>
      </c>
    </row>
    <row r="18" spans="2:6" ht="33" customHeight="1">
      <c r="B18" s="80" t="s">
        <v>18</v>
      </c>
      <c r="C18" s="71"/>
      <c r="D18" s="74"/>
      <c r="E18" s="75">
        <v>-5.5</v>
      </c>
      <c r="F18" s="73">
        <v>-1.2339161456298311</v>
      </c>
    </row>
    <row r="19" spans="2:6" ht="33" customHeight="1">
      <c r="B19" s="83" t="s">
        <v>19</v>
      </c>
      <c r="C19" s="76"/>
      <c r="D19" s="77"/>
      <c r="E19" s="78">
        <v>-10.9</v>
      </c>
      <c r="F19" s="78">
        <v>-1.0922646892873216</v>
      </c>
    </row>
    <row r="20" spans="2:6" ht="15.75">
      <c r="B20" s="59" t="s">
        <v>106</v>
      </c>
    </row>
    <row r="21" spans="2:6">
      <c r="B21" s="9" t="s">
        <v>27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B55"/>
  <sheetViews>
    <sheetView view="pageBreakPreview" topLeftCell="A34" zoomScale="75" zoomScaleNormal="85" zoomScaleSheetLayoutView="75" workbookViewId="0">
      <selection activeCell="K5" sqref="K5"/>
    </sheetView>
  </sheetViews>
  <sheetFormatPr defaultColWidth="9.140625" defaultRowHeight="1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>
      <c r="A1" s="10"/>
      <c r="B1" s="125" t="s">
        <v>121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95.1" customHeight="1">
      <c r="A2" s="10"/>
      <c r="B2" s="126" t="s">
        <v>2</v>
      </c>
      <c r="C2" s="123" t="s">
        <v>63</v>
      </c>
      <c r="D2" s="126"/>
      <c r="E2" s="123" t="s">
        <v>64</v>
      </c>
      <c r="F2" s="126"/>
      <c r="G2" s="123" t="s">
        <v>65</v>
      </c>
      <c r="H2" s="126"/>
      <c r="I2" s="123" t="s">
        <v>66</v>
      </c>
      <c r="J2" s="126"/>
      <c r="K2" s="123" t="s">
        <v>67</v>
      </c>
      <c r="L2" s="126"/>
      <c r="M2" s="123" t="s">
        <v>68</v>
      </c>
      <c r="N2" s="126"/>
      <c r="O2" s="123" t="s">
        <v>69</v>
      </c>
      <c r="P2" s="126"/>
      <c r="Q2" s="123" t="s">
        <v>70</v>
      </c>
      <c r="R2" s="126"/>
      <c r="S2" s="123" t="s">
        <v>71</v>
      </c>
      <c r="T2" s="126"/>
      <c r="U2" s="123" t="s">
        <v>72</v>
      </c>
      <c r="V2" s="126"/>
      <c r="W2" s="123" t="s">
        <v>4</v>
      </c>
      <c r="X2" s="126"/>
      <c r="Y2" s="123" t="s">
        <v>73</v>
      </c>
      <c r="Z2" s="126"/>
      <c r="AA2" s="123" t="s">
        <v>74</v>
      </c>
      <c r="AB2" s="124"/>
    </row>
    <row r="3" spans="1:28" ht="30" customHeight="1">
      <c r="A3" s="10"/>
      <c r="B3" s="127"/>
      <c r="C3" s="51" t="s">
        <v>114</v>
      </c>
      <c r="D3" s="52" t="s">
        <v>115</v>
      </c>
      <c r="E3" s="51" t="s">
        <v>114</v>
      </c>
      <c r="F3" s="53" t="s">
        <v>115</v>
      </c>
      <c r="G3" s="51" t="s">
        <v>114</v>
      </c>
      <c r="H3" s="53" t="s">
        <v>115</v>
      </c>
      <c r="I3" s="51" t="s">
        <v>114</v>
      </c>
      <c r="J3" s="53" t="s">
        <v>115</v>
      </c>
      <c r="K3" s="51" t="s">
        <v>114</v>
      </c>
      <c r="L3" s="53" t="s">
        <v>115</v>
      </c>
      <c r="M3" s="51" t="s">
        <v>114</v>
      </c>
      <c r="N3" s="53" t="s">
        <v>115</v>
      </c>
      <c r="O3" s="51" t="s">
        <v>114</v>
      </c>
      <c r="P3" s="53" t="s">
        <v>115</v>
      </c>
      <c r="Q3" s="51" t="s">
        <v>114</v>
      </c>
      <c r="R3" s="53" t="s">
        <v>115</v>
      </c>
      <c r="S3" s="51" t="s">
        <v>114</v>
      </c>
      <c r="T3" s="53" t="s">
        <v>115</v>
      </c>
      <c r="U3" s="51" t="s">
        <v>114</v>
      </c>
      <c r="V3" s="53" t="s">
        <v>115</v>
      </c>
      <c r="W3" s="51" t="s">
        <v>114</v>
      </c>
      <c r="X3" s="53" t="s">
        <v>115</v>
      </c>
      <c r="Y3" s="51" t="s">
        <v>114</v>
      </c>
      <c r="Z3" s="53" t="s">
        <v>115</v>
      </c>
      <c r="AA3" s="51" t="s">
        <v>114</v>
      </c>
      <c r="AB3" s="54" t="s">
        <v>115</v>
      </c>
    </row>
    <row r="4" spans="1:28" ht="45.95" customHeight="1">
      <c r="A4" s="11"/>
      <c r="B4" s="42">
        <v>44470</v>
      </c>
      <c r="C4" s="43">
        <v>0.2</v>
      </c>
      <c r="D4" s="44">
        <v>0.2</v>
      </c>
      <c r="E4" s="43">
        <v>0.2</v>
      </c>
      <c r="F4" s="44">
        <v>0.1</v>
      </c>
      <c r="G4" s="43">
        <v>0.2</v>
      </c>
      <c r="H4" s="44">
        <v>0.2</v>
      </c>
      <c r="I4" s="43">
        <v>0.1</v>
      </c>
      <c r="J4" s="44">
        <v>0.1</v>
      </c>
      <c r="K4" s="43">
        <v>1.7</v>
      </c>
      <c r="L4" s="44">
        <v>1.8</v>
      </c>
      <c r="M4" s="43">
        <v>-3.3</v>
      </c>
      <c r="N4" s="44">
        <v>-3.1</v>
      </c>
      <c r="O4" s="43">
        <v>0.2</v>
      </c>
      <c r="P4" s="44">
        <v>0.2</v>
      </c>
      <c r="Q4" s="43">
        <v>3</v>
      </c>
      <c r="R4" s="44">
        <v>2.9</v>
      </c>
      <c r="S4" s="43">
        <v>1.5</v>
      </c>
      <c r="T4" s="44">
        <v>1.4</v>
      </c>
      <c r="U4" s="43">
        <v>-1.2</v>
      </c>
      <c r="V4" s="44">
        <v>-1.2</v>
      </c>
      <c r="W4" s="43">
        <v>-0.4</v>
      </c>
      <c r="X4" s="44">
        <v>-0.6</v>
      </c>
      <c r="Y4" s="43">
        <v>-3.4</v>
      </c>
      <c r="Z4" s="44">
        <v>-3.4</v>
      </c>
      <c r="AA4" s="43">
        <v>0.3</v>
      </c>
      <c r="AB4" s="45">
        <v>-0.4</v>
      </c>
    </row>
    <row r="5" spans="1:28" ht="45.95" customHeight="1">
      <c r="A5" s="11"/>
      <c r="B5" s="42">
        <v>44501</v>
      </c>
      <c r="C5" s="43">
        <v>0.8</v>
      </c>
      <c r="D5" s="44">
        <v>1.1000000000000001</v>
      </c>
      <c r="E5" s="43">
        <v>-0.3</v>
      </c>
      <c r="F5" s="44">
        <v>1.4</v>
      </c>
      <c r="G5" s="43">
        <v>1.2</v>
      </c>
      <c r="H5" s="44">
        <v>1.4</v>
      </c>
      <c r="I5" s="43">
        <v>0.9</v>
      </c>
      <c r="J5" s="44">
        <v>1</v>
      </c>
      <c r="K5" s="43">
        <v>-1</v>
      </c>
      <c r="L5" s="44">
        <v>1.2</v>
      </c>
      <c r="M5" s="43">
        <v>0.5</v>
      </c>
      <c r="N5" s="44">
        <v>-1.1000000000000001</v>
      </c>
      <c r="O5" s="43">
        <v>1.2</v>
      </c>
      <c r="P5" s="44">
        <v>0.7</v>
      </c>
      <c r="Q5" s="43">
        <v>1.3</v>
      </c>
      <c r="R5" s="44">
        <v>6.1</v>
      </c>
      <c r="S5" s="43">
        <v>4.8</v>
      </c>
      <c r="T5" s="44">
        <v>5.5</v>
      </c>
      <c r="U5" s="43">
        <v>4.3</v>
      </c>
      <c r="V5" s="44">
        <v>4.0999999999999996</v>
      </c>
      <c r="W5" s="43">
        <v>0.7</v>
      </c>
      <c r="X5" s="44">
        <v>1.1000000000000001</v>
      </c>
      <c r="Y5" s="43">
        <v>6.1</v>
      </c>
      <c r="Z5" s="44">
        <v>6.5</v>
      </c>
      <c r="AA5" s="43">
        <v>0.8</v>
      </c>
      <c r="AB5" s="46">
        <v>0.7</v>
      </c>
    </row>
    <row r="6" spans="1:28" ht="45.95" customHeight="1">
      <c r="A6" s="11"/>
      <c r="B6" s="42">
        <v>44531</v>
      </c>
      <c r="C6" s="43">
        <v>-2.9</v>
      </c>
      <c r="D6" s="44">
        <v>-3.1</v>
      </c>
      <c r="E6" s="43">
        <v>0.2</v>
      </c>
      <c r="F6" s="44">
        <v>-0.5</v>
      </c>
      <c r="G6" s="43">
        <v>-0.4</v>
      </c>
      <c r="H6" s="44">
        <v>-0.5</v>
      </c>
      <c r="I6" s="43">
        <v>-0.4</v>
      </c>
      <c r="J6" s="44">
        <v>-0.5</v>
      </c>
      <c r="K6" s="43">
        <v>-4.5999999999999996</v>
      </c>
      <c r="L6" s="44">
        <v>-6.4</v>
      </c>
      <c r="M6" s="43">
        <v>-1.4</v>
      </c>
      <c r="N6" s="44">
        <v>-0.7</v>
      </c>
      <c r="O6" s="43">
        <v>3.3</v>
      </c>
      <c r="P6" s="44">
        <v>3.5</v>
      </c>
      <c r="Q6" s="43">
        <v>-0.8</v>
      </c>
      <c r="R6" s="44">
        <v>-3.5</v>
      </c>
      <c r="S6" s="43">
        <v>-1.9</v>
      </c>
      <c r="T6" s="44">
        <v>-2.2999999999999998</v>
      </c>
      <c r="U6" s="43">
        <v>-10.5</v>
      </c>
      <c r="V6" s="44">
        <v>-10.3</v>
      </c>
      <c r="W6" s="43">
        <v>-0.3</v>
      </c>
      <c r="X6" s="44">
        <v>-0.4</v>
      </c>
      <c r="Y6" s="43">
        <v>0</v>
      </c>
      <c r="Z6" s="44">
        <v>-0.1</v>
      </c>
      <c r="AA6" s="43">
        <v>-1.3</v>
      </c>
      <c r="AB6" s="46">
        <v>-1.1000000000000001</v>
      </c>
    </row>
    <row r="7" spans="1:28" ht="45.95" customHeight="1">
      <c r="A7" s="11"/>
      <c r="B7" s="42">
        <v>44562</v>
      </c>
      <c r="C7" s="43">
        <v>2.2999999999999998</v>
      </c>
      <c r="D7" s="44">
        <v>2.4</v>
      </c>
      <c r="E7" s="43">
        <v>-0.1</v>
      </c>
      <c r="F7" s="44">
        <v>0.1</v>
      </c>
      <c r="G7" s="43">
        <v>0.1</v>
      </c>
      <c r="H7" s="44">
        <v>0.1</v>
      </c>
      <c r="I7" s="43">
        <v>0.2</v>
      </c>
      <c r="J7" s="44">
        <v>0.2</v>
      </c>
      <c r="K7" s="43">
        <v>2.7</v>
      </c>
      <c r="L7" s="44">
        <v>3.6</v>
      </c>
      <c r="M7" s="43">
        <v>-0.9</v>
      </c>
      <c r="N7" s="44">
        <v>-0.9</v>
      </c>
      <c r="O7" s="43">
        <v>8.1999999999999993</v>
      </c>
      <c r="P7" s="44">
        <v>8.3000000000000007</v>
      </c>
      <c r="Q7" s="43">
        <v>-41.2</v>
      </c>
      <c r="R7" s="44">
        <v>-41.6</v>
      </c>
      <c r="S7" s="43">
        <v>-2.2999999999999998</v>
      </c>
      <c r="T7" s="44">
        <v>-2.2999999999999998</v>
      </c>
      <c r="U7" s="43">
        <v>5.3</v>
      </c>
      <c r="V7" s="44">
        <v>5.3</v>
      </c>
      <c r="W7" s="43">
        <v>-0.1</v>
      </c>
      <c r="X7" s="44">
        <v>-0.3</v>
      </c>
      <c r="Y7" s="43">
        <v>-6.4</v>
      </c>
      <c r="Z7" s="44">
        <v>-6.5</v>
      </c>
      <c r="AA7" s="43">
        <v>-0.9</v>
      </c>
      <c r="AB7" s="46">
        <v>-0.8</v>
      </c>
    </row>
    <row r="8" spans="1:28" ht="45.95" customHeight="1">
      <c r="A8" s="11"/>
      <c r="B8" s="42">
        <v>44593</v>
      </c>
      <c r="C8" s="43">
        <v>1.3</v>
      </c>
      <c r="D8" s="44">
        <v>1.3</v>
      </c>
      <c r="E8" s="43">
        <v>6.2</v>
      </c>
      <c r="F8" s="44">
        <v>1.2</v>
      </c>
      <c r="G8" s="43">
        <v>1.2</v>
      </c>
      <c r="H8" s="44">
        <v>1.2</v>
      </c>
      <c r="I8" s="43">
        <v>1.1000000000000001</v>
      </c>
      <c r="J8" s="44">
        <v>1.1000000000000001</v>
      </c>
      <c r="K8" s="43">
        <v>2.1</v>
      </c>
      <c r="L8" s="44">
        <v>2.8</v>
      </c>
      <c r="M8" s="43">
        <v>1.7</v>
      </c>
      <c r="N8" s="44">
        <v>1.7</v>
      </c>
      <c r="O8" s="43">
        <v>-5.6</v>
      </c>
      <c r="P8" s="44">
        <v>-5.6</v>
      </c>
      <c r="Q8" s="43">
        <v>89.1</v>
      </c>
      <c r="R8" s="44">
        <v>88.9</v>
      </c>
      <c r="S8" s="43">
        <v>-1.7</v>
      </c>
      <c r="T8" s="44">
        <v>-1.8</v>
      </c>
      <c r="U8" s="43">
        <v>1.4</v>
      </c>
      <c r="V8" s="44">
        <v>1.4</v>
      </c>
      <c r="W8" s="43">
        <v>2.2000000000000002</v>
      </c>
      <c r="X8" s="44">
        <v>2.2000000000000002</v>
      </c>
      <c r="Y8" s="43">
        <v>4.8</v>
      </c>
      <c r="Z8" s="44">
        <v>4.9000000000000004</v>
      </c>
      <c r="AA8" s="43">
        <v>0.2</v>
      </c>
      <c r="AB8" s="46">
        <v>0.2</v>
      </c>
    </row>
    <row r="9" spans="1:28" ht="45.95" customHeight="1">
      <c r="A9" s="11"/>
      <c r="B9" s="42">
        <v>44621</v>
      </c>
      <c r="C9" s="43">
        <v>1.3</v>
      </c>
      <c r="D9" s="44">
        <v>1.2</v>
      </c>
      <c r="E9" s="43">
        <v>4.8</v>
      </c>
      <c r="F9" s="44">
        <v>0.1</v>
      </c>
      <c r="G9" s="43">
        <v>0.1</v>
      </c>
      <c r="H9" s="44">
        <v>0.1</v>
      </c>
      <c r="I9" s="43">
        <v>0.2</v>
      </c>
      <c r="J9" s="44">
        <v>0.2</v>
      </c>
      <c r="K9" s="43">
        <v>-1.9</v>
      </c>
      <c r="L9" s="44">
        <v>0</v>
      </c>
      <c r="M9" s="43">
        <v>0.9</v>
      </c>
      <c r="N9" s="44">
        <v>0.9</v>
      </c>
      <c r="O9" s="43">
        <v>-4</v>
      </c>
      <c r="P9" s="44">
        <v>-4</v>
      </c>
      <c r="Q9" s="43">
        <v>4.4000000000000004</v>
      </c>
      <c r="R9" s="44">
        <v>4.0999999999999996</v>
      </c>
      <c r="S9" s="43">
        <v>15.3</v>
      </c>
      <c r="T9" s="44">
        <v>15.2</v>
      </c>
      <c r="U9" s="43">
        <v>-1.9</v>
      </c>
      <c r="V9" s="44">
        <v>-1.9</v>
      </c>
      <c r="W9" s="43">
        <v>-0.7</v>
      </c>
      <c r="X9" s="44">
        <v>-0.2</v>
      </c>
      <c r="Y9" s="43">
        <v>0.2</v>
      </c>
      <c r="Z9" s="44">
        <v>0.2</v>
      </c>
      <c r="AA9" s="43">
        <v>2.4</v>
      </c>
      <c r="AB9" s="46">
        <v>2.5</v>
      </c>
    </row>
    <row r="10" spans="1:28" ht="45.95" customHeight="1">
      <c r="A10" s="11"/>
      <c r="B10" s="42">
        <v>44652</v>
      </c>
      <c r="C10" s="43">
        <v>0.6</v>
      </c>
      <c r="D10" s="44">
        <v>0.5</v>
      </c>
      <c r="E10" s="43">
        <v>0.6</v>
      </c>
      <c r="F10" s="44">
        <v>-0.8</v>
      </c>
      <c r="G10" s="43">
        <v>-0.9</v>
      </c>
      <c r="H10" s="44">
        <v>-0.8</v>
      </c>
      <c r="I10" s="43">
        <v>-1.3</v>
      </c>
      <c r="J10" s="44">
        <v>-1.3</v>
      </c>
      <c r="K10" s="43">
        <v>1</v>
      </c>
      <c r="L10" s="44">
        <v>1.3</v>
      </c>
      <c r="M10" s="43">
        <v>2.6</v>
      </c>
      <c r="N10" s="44">
        <v>2.7</v>
      </c>
      <c r="O10" s="43">
        <v>1</v>
      </c>
      <c r="P10" s="44">
        <v>0.9</v>
      </c>
      <c r="Q10" s="43">
        <v>-5.7</v>
      </c>
      <c r="R10" s="44">
        <v>-5.9</v>
      </c>
      <c r="S10" s="43">
        <v>-6.8</v>
      </c>
      <c r="T10" s="44">
        <v>-6.7</v>
      </c>
      <c r="U10" s="43">
        <v>-0.5</v>
      </c>
      <c r="V10" s="44">
        <v>-0.5</v>
      </c>
      <c r="W10" s="43">
        <v>-0.9</v>
      </c>
      <c r="X10" s="44">
        <v>-0.3</v>
      </c>
      <c r="Y10" s="43">
        <v>-0.1</v>
      </c>
      <c r="Z10" s="44">
        <v>-0.2</v>
      </c>
      <c r="AA10" s="43">
        <v>-4.0999999999999996</v>
      </c>
      <c r="AB10" s="46">
        <v>-3.9</v>
      </c>
    </row>
    <row r="11" spans="1:28" ht="45.95" customHeight="1">
      <c r="A11" s="11"/>
      <c r="B11" s="42">
        <v>44682</v>
      </c>
      <c r="C11" s="43">
        <v>0.3</v>
      </c>
      <c r="D11" s="44">
        <v>0.2</v>
      </c>
      <c r="E11" s="43">
        <v>2.2999999999999998</v>
      </c>
      <c r="F11" s="44">
        <v>1.1000000000000001</v>
      </c>
      <c r="G11" s="43">
        <v>1.1000000000000001</v>
      </c>
      <c r="H11" s="44">
        <v>1.1000000000000001</v>
      </c>
      <c r="I11" s="43">
        <v>2</v>
      </c>
      <c r="J11" s="44">
        <v>2</v>
      </c>
      <c r="K11" s="43">
        <v>8.3000000000000007</v>
      </c>
      <c r="L11" s="44">
        <v>4.5999999999999996</v>
      </c>
      <c r="M11" s="43">
        <v>-3.6</v>
      </c>
      <c r="N11" s="44">
        <v>-3.6</v>
      </c>
      <c r="O11" s="43">
        <v>3.8</v>
      </c>
      <c r="P11" s="44">
        <v>3.8</v>
      </c>
      <c r="Q11" s="43">
        <v>5.6</v>
      </c>
      <c r="R11" s="44">
        <v>5.4</v>
      </c>
      <c r="S11" s="43">
        <v>1.7</v>
      </c>
      <c r="T11" s="44">
        <v>1.6</v>
      </c>
      <c r="U11" s="43">
        <v>-2.6</v>
      </c>
      <c r="V11" s="44">
        <v>-2.6</v>
      </c>
      <c r="W11" s="43">
        <v>0.5</v>
      </c>
      <c r="X11" s="44">
        <v>0.4</v>
      </c>
      <c r="Y11" s="43">
        <v>-0.5</v>
      </c>
      <c r="Z11" s="44">
        <v>-0.5</v>
      </c>
      <c r="AA11" s="43">
        <v>-1.4</v>
      </c>
      <c r="AB11" s="46">
        <v>-1.4</v>
      </c>
    </row>
    <row r="12" spans="1:28" ht="45.95" customHeight="1">
      <c r="A12" s="11"/>
      <c r="B12" s="42">
        <v>44713</v>
      </c>
      <c r="C12" s="43">
        <v>-1.8</v>
      </c>
      <c r="D12" s="44">
        <v>-1.9</v>
      </c>
      <c r="E12" s="43">
        <v>-0.4</v>
      </c>
      <c r="F12" s="44">
        <v>0</v>
      </c>
      <c r="G12" s="43">
        <v>0</v>
      </c>
      <c r="H12" s="44">
        <v>0</v>
      </c>
      <c r="I12" s="43">
        <v>0.1</v>
      </c>
      <c r="J12" s="44">
        <v>0.1</v>
      </c>
      <c r="K12" s="43">
        <v>-11.3</v>
      </c>
      <c r="L12" s="44">
        <v>-6.3</v>
      </c>
      <c r="M12" s="43">
        <v>-1</v>
      </c>
      <c r="N12" s="44">
        <v>-1</v>
      </c>
      <c r="O12" s="43">
        <v>0</v>
      </c>
      <c r="P12" s="44">
        <v>0</v>
      </c>
      <c r="Q12" s="43">
        <v>-1.2</v>
      </c>
      <c r="R12" s="44">
        <v>-1.5</v>
      </c>
      <c r="S12" s="43">
        <v>-1.5</v>
      </c>
      <c r="T12" s="44">
        <v>-1.6</v>
      </c>
      <c r="U12" s="43">
        <v>-1.4</v>
      </c>
      <c r="V12" s="44">
        <v>-1.5</v>
      </c>
      <c r="W12" s="43">
        <v>-2.2000000000000002</v>
      </c>
      <c r="X12" s="44">
        <v>-1.9</v>
      </c>
      <c r="Y12" s="43">
        <v>-4.3</v>
      </c>
      <c r="Z12" s="44">
        <v>-4.4000000000000004</v>
      </c>
      <c r="AA12" s="43">
        <v>-1.5</v>
      </c>
      <c r="AB12" s="46">
        <v>-1.4</v>
      </c>
    </row>
    <row r="13" spans="1:28" ht="45.95" customHeight="1">
      <c r="A13" s="11"/>
      <c r="B13" s="42">
        <v>44743</v>
      </c>
      <c r="C13" s="43">
        <v>-0.2</v>
      </c>
      <c r="D13" s="44">
        <v>-0.2</v>
      </c>
      <c r="E13" s="43">
        <v>12.6</v>
      </c>
      <c r="F13" s="44">
        <v>-0.6</v>
      </c>
      <c r="G13" s="43">
        <v>-0.6</v>
      </c>
      <c r="H13" s="44">
        <v>-0.6</v>
      </c>
      <c r="I13" s="43">
        <v>-0.6</v>
      </c>
      <c r="J13" s="44">
        <v>-0.6</v>
      </c>
      <c r="K13" s="43">
        <v>-12.3</v>
      </c>
      <c r="L13" s="44">
        <v>-15.2</v>
      </c>
      <c r="M13" s="43">
        <v>-2.9</v>
      </c>
      <c r="N13" s="44">
        <v>-2.7</v>
      </c>
      <c r="O13" s="43">
        <v>-1.8</v>
      </c>
      <c r="P13" s="44">
        <v>-1.7</v>
      </c>
      <c r="Q13" s="43">
        <v>-2.7</v>
      </c>
      <c r="R13" s="44">
        <v>-2.6</v>
      </c>
      <c r="S13" s="43">
        <v>-1.1000000000000001</v>
      </c>
      <c r="T13" s="44">
        <v>-1.2</v>
      </c>
      <c r="U13" s="43">
        <v>-0.7</v>
      </c>
      <c r="V13" s="44">
        <v>-0.7</v>
      </c>
      <c r="W13" s="43">
        <v>-0.3</v>
      </c>
      <c r="X13" s="44">
        <v>-0.6</v>
      </c>
      <c r="Y13" s="43">
        <v>-2.4</v>
      </c>
      <c r="Z13" s="44">
        <v>-2.4</v>
      </c>
      <c r="AA13" s="43">
        <v>-2.1</v>
      </c>
      <c r="AB13" s="46">
        <v>-2</v>
      </c>
    </row>
    <row r="14" spans="1:28" ht="45.95" customHeight="1">
      <c r="A14" s="11"/>
      <c r="B14" s="42">
        <v>44774</v>
      </c>
      <c r="C14" s="43">
        <v>0.2</v>
      </c>
      <c r="D14" s="44">
        <v>0.2</v>
      </c>
      <c r="E14" s="43">
        <v>4</v>
      </c>
      <c r="F14" s="44">
        <v>0.3</v>
      </c>
      <c r="G14" s="43">
        <v>0.3</v>
      </c>
      <c r="H14" s="44">
        <v>0.3</v>
      </c>
      <c r="I14" s="43">
        <v>0.3</v>
      </c>
      <c r="J14" s="44">
        <v>0.3</v>
      </c>
      <c r="K14" s="43">
        <v>11.4</v>
      </c>
      <c r="L14" s="44">
        <v>6.6</v>
      </c>
      <c r="M14" s="43">
        <v>1.2</v>
      </c>
      <c r="N14" s="44">
        <v>1.5</v>
      </c>
      <c r="O14" s="43">
        <v>-0.3</v>
      </c>
      <c r="P14" s="44">
        <v>-0.2</v>
      </c>
      <c r="Q14" s="43">
        <v>2.8</v>
      </c>
      <c r="R14" s="44">
        <v>2.7</v>
      </c>
      <c r="S14" s="43">
        <v>-1.4</v>
      </c>
      <c r="T14" s="44">
        <v>-1.2</v>
      </c>
      <c r="U14" s="43">
        <v>-1.1000000000000001</v>
      </c>
      <c r="V14" s="44">
        <v>-1.1000000000000001</v>
      </c>
      <c r="W14" s="43">
        <v>0</v>
      </c>
      <c r="X14" s="44">
        <v>-0.4</v>
      </c>
      <c r="Y14" s="43">
        <v>5</v>
      </c>
      <c r="Z14" s="44">
        <v>5</v>
      </c>
      <c r="AA14" s="43">
        <v>-0.9</v>
      </c>
      <c r="AB14" s="46">
        <v>-0.7</v>
      </c>
    </row>
    <row r="15" spans="1:28" ht="45.95" customHeight="1">
      <c r="A15" s="11"/>
      <c r="B15" s="42">
        <v>44805</v>
      </c>
      <c r="C15" s="43">
        <v>1.2</v>
      </c>
      <c r="D15" s="44">
        <v>1.1000000000000001</v>
      </c>
      <c r="E15" s="43">
        <v>1.3</v>
      </c>
      <c r="F15" s="44">
        <v>1.3</v>
      </c>
      <c r="G15" s="43">
        <v>1.3</v>
      </c>
      <c r="H15" s="44">
        <v>1.3</v>
      </c>
      <c r="I15" s="43">
        <v>1.3</v>
      </c>
      <c r="J15" s="44">
        <v>1.3</v>
      </c>
      <c r="K15" s="43">
        <v>-2.2000000000000002</v>
      </c>
      <c r="L15" s="44">
        <v>-2.1</v>
      </c>
      <c r="M15" s="43">
        <v>-0.1</v>
      </c>
      <c r="N15" s="44">
        <v>0.1</v>
      </c>
      <c r="O15" s="43">
        <v>0.6</v>
      </c>
      <c r="P15" s="44">
        <v>0.6</v>
      </c>
      <c r="Q15" s="43">
        <v>1.9</v>
      </c>
      <c r="R15" s="44">
        <v>1.7</v>
      </c>
      <c r="S15" s="43">
        <v>2</v>
      </c>
      <c r="T15" s="44">
        <v>2</v>
      </c>
      <c r="U15" s="43">
        <v>-0.9</v>
      </c>
      <c r="V15" s="44">
        <v>-1</v>
      </c>
      <c r="W15" s="43">
        <v>1.5</v>
      </c>
      <c r="X15" s="44">
        <v>1.3</v>
      </c>
      <c r="Y15" s="43">
        <v>0.1</v>
      </c>
      <c r="Z15" s="44">
        <v>0.1</v>
      </c>
      <c r="AA15" s="43">
        <v>-0.6</v>
      </c>
      <c r="AB15" s="46">
        <v>-0.4</v>
      </c>
    </row>
    <row r="16" spans="1:28" ht="45.95" customHeight="1">
      <c r="A16" s="11"/>
      <c r="B16" s="42">
        <v>44835</v>
      </c>
      <c r="C16" s="43">
        <v>0.4</v>
      </c>
      <c r="D16" s="44">
        <v>0.3</v>
      </c>
      <c r="E16" s="43">
        <v>0.4</v>
      </c>
      <c r="F16" s="44">
        <v>0.3</v>
      </c>
      <c r="G16" s="43">
        <v>0.2</v>
      </c>
      <c r="H16" s="44">
        <v>0.3</v>
      </c>
      <c r="I16" s="43">
        <v>-0.1</v>
      </c>
      <c r="J16" s="44">
        <v>-0.1</v>
      </c>
      <c r="K16" s="43">
        <v>-3.4</v>
      </c>
      <c r="L16" s="44">
        <v>-3.2</v>
      </c>
      <c r="M16" s="43">
        <v>2.5</v>
      </c>
      <c r="N16" s="44">
        <v>2.5</v>
      </c>
      <c r="O16" s="43">
        <v>-0.4</v>
      </c>
      <c r="P16" s="44">
        <v>-0.3</v>
      </c>
      <c r="Q16" s="43">
        <v>-3.8</v>
      </c>
      <c r="R16" s="44">
        <v>-4.2</v>
      </c>
      <c r="S16" s="43">
        <v>2</v>
      </c>
      <c r="T16" s="44">
        <v>2.2000000000000002</v>
      </c>
      <c r="U16" s="43">
        <v>2</v>
      </c>
      <c r="V16" s="44">
        <v>2</v>
      </c>
      <c r="W16" s="43">
        <v>0.5</v>
      </c>
      <c r="X16" s="44">
        <v>0.2</v>
      </c>
      <c r="Y16" s="43">
        <v>-1.7</v>
      </c>
      <c r="Z16" s="44">
        <v>-1.8</v>
      </c>
      <c r="AA16" s="43">
        <v>-3.5</v>
      </c>
      <c r="AB16" s="46">
        <v>-4.5999999999999996</v>
      </c>
    </row>
    <row r="17" spans="1:28" ht="45.95" customHeight="1">
      <c r="A17" s="6"/>
      <c r="B17" s="47">
        <v>44866</v>
      </c>
      <c r="C17" s="48"/>
      <c r="D17" s="49">
        <v>-0.6</v>
      </c>
      <c r="E17" s="48"/>
      <c r="F17" s="49">
        <v>-5.4</v>
      </c>
      <c r="G17" s="48"/>
      <c r="H17" s="49">
        <v>-0.2</v>
      </c>
      <c r="I17" s="48"/>
      <c r="J17" s="49">
        <v>0</v>
      </c>
      <c r="K17" s="48"/>
      <c r="L17" s="49">
        <v>-0.8</v>
      </c>
      <c r="M17" s="48"/>
      <c r="N17" s="49">
        <v>2.2000000000000002</v>
      </c>
      <c r="O17" s="48"/>
      <c r="P17" s="49">
        <v>1.7</v>
      </c>
      <c r="Q17" s="48"/>
      <c r="R17" s="49">
        <v>-2.7</v>
      </c>
      <c r="S17" s="48"/>
      <c r="T17" s="49">
        <v>-3.4</v>
      </c>
      <c r="U17" s="48"/>
      <c r="V17" s="49">
        <v>-0.3</v>
      </c>
      <c r="W17" s="48"/>
      <c r="X17" s="49">
        <v>-0.6</v>
      </c>
      <c r="Y17" s="48"/>
      <c r="Z17" s="49">
        <v>0.4</v>
      </c>
      <c r="AA17" s="48"/>
      <c r="AB17" s="50">
        <v>3</v>
      </c>
    </row>
    <row r="18" spans="1:28">
      <c r="A18" s="10"/>
      <c r="B18" s="12" t="s">
        <v>79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0"/>
      <c r="B19" s="13" t="s">
        <v>80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50.1" customHeight="1">
      <c r="B20" s="125" t="s">
        <v>122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spans="1:28" ht="95.1" customHeight="1">
      <c r="A21" s="10"/>
      <c r="B21" s="126" t="s">
        <v>2</v>
      </c>
      <c r="C21" s="123" t="s">
        <v>63</v>
      </c>
      <c r="D21" s="126"/>
      <c r="E21" s="123" t="s">
        <v>64</v>
      </c>
      <c r="F21" s="126"/>
      <c r="G21" s="123" t="s">
        <v>65</v>
      </c>
      <c r="H21" s="126"/>
      <c r="I21" s="123" t="s">
        <v>66</v>
      </c>
      <c r="J21" s="126"/>
      <c r="K21" s="123" t="s">
        <v>67</v>
      </c>
      <c r="L21" s="126"/>
      <c r="M21" s="123" t="s">
        <v>68</v>
      </c>
      <c r="N21" s="126"/>
      <c r="O21" s="123" t="s">
        <v>69</v>
      </c>
      <c r="P21" s="126"/>
      <c r="Q21" s="123" t="s">
        <v>70</v>
      </c>
      <c r="R21" s="126"/>
      <c r="S21" s="123" t="s">
        <v>71</v>
      </c>
      <c r="T21" s="126"/>
      <c r="U21" s="123" t="s">
        <v>72</v>
      </c>
      <c r="V21" s="126"/>
      <c r="W21" s="123" t="s">
        <v>4</v>
      </c>
      <c r="X21" s="126"/>
      <c r="Y21" s="123" t="s">
        <v>73</v>
      </c>
      <c r="Z21" s="126"/>
      <c r="AA21" s="123" t="s">
        <v>74</v>
      </c>
      <c r="AB21" s="124"/>
    </row>
    <row r="22" spans="1:28" ht="22.7" customHeight="1">
      <c r="A22" s="10"/>
      <c r="B22" s="127"/>
      <c r="C22" s="51" t="s">
        <v>114</v>
      </c>
      <c r="D22" s="52" t="s">
        <v>115</v>
      </c>
      <c r="E22" s="51" t="s">
        <v>114</v>
      </c>
      <c r="F22" s="53" t="s">
        <v>115</v>
      </c>
      <c r="G22" s="51" t="s">
        <v>114</v>
      </c>
      <c r="H22" s="53" t="s">
        <v>115</v>
      </c>
      <c r="I22" s="51" t="s">
        <v>114</v>
      </c>
      <c r="J22" s="53" t="s">
        <v>115</v>
      </c>
      <c r="K22" s="51" t="s">
        <v>114</v>
      </c>
      <c r="L22" s="53" t="s">
        <v>115</v>
      </c>
      <c r="M22" s="51" t="s">
        <v>114</v>
      </c>
      <c r="N22" s="53" t="s">
        <v>115</v>
      </c>
      <c r="O22" s="51" t="s">
        <v>114</v>
      </c>
      <c r="P22" s="53" t="s">
        <v>115</v>
      </c>
      <c r="Q22" s="51" t="s">
        <v>114</v>
      </c>
      <c r="R22" s="53" t="s">
        <v>115</v>
      </c>
      <c r="S22" s="51" t="s">
        <v>114</v>
      </c>
      <c r="T22" s="53" t="s">
        <v>115</v>
      </c>
      <c r="U22" s="51" t="s">
        <v>114</v>
      </c>
      <c r="V22" s="53" t="s">
        <v>115</v>
      </c>
      <c r="W22" s="51" t="s">
        <v>114</v>
      </c>
      <c r="X22" s="53" t="s">
        <v>115</v>
      </c>
      <c r="Y22" s="51" t="s">
        <v>114</v>
      </c>
      <c r="Z22" s="53" t="s">
        <v>115</v>
      </c>
      <c r="AA22" s="51" t="s">
        <v>114</v>
      </c>
      <c r="AB22" s="54" t="s">
        <v>115</v>
      </c>
    </row>
    <row r="23" spans="1:28" ht="45.95" customHeight="1">
      <c r="A23" s="11"/>
      <c r="B23" s="42">
        <v>44470</v>
      </c>
      <c r="C23" s="43">
        <v>0.8</v>
      </c>
      <c r="D23" s="44">
        <v>0.8</v>
      </c>
      <c r="E23" s="43">
        <v>2.6</v>
      </c>
      <c r="F23" s="44">
        <v>3</v>
      </c>
      <c r="G23" s="43">
        <v>0.7</v>
      </c>
      <c r="H23" s="44">
        <v>0.8</v>
      </c>
      <c r="I23" s="43">
        <v>1</v>
      </c>
      <c r="J23" s="44">
        <v>1</v>
      </c>
      <c r="K23" s="43">
        <v>4.3</v>
      </c>
      <c r="L23" s="44">
        <v>4.4000000000000004</v>
      </c>
      <c r="M23" s="43">
        <v>-2.1</v>
      </c>
      <c r="N23" s="44">
        <v>-1.9</v>
      </c>
      <c r="O23" s="43">
        <v>1.3</v>
      </c>
      <c r="P23" s="44">
        <v>1.2</v>
      </c>
      <c r="Q23" s="43">
        <v>3</v>
      </c>
      <c r="R23" s="44">
        <v>3.9</v>
      </c>
      <c r="S23" s="43">
        <v>0.5</v>
      </c>
      <c r="T23" s="44">
        <v>0.5</v>
      </c>
      <c r="U23" s="43">
        <v>0</v>
      </c>
      <c r="V23" s="44">
        <v>-0.1</v>
      </c>
      <c r="W23" s="43">
        <v>0.9</v>
      </c>
      <c r="X23" s="44">
        <v>0.8</v>
      </c>
      <c r="Y23" s="43">
        <v>-2</v>
      </c>
      <c r="Z23" s="44">
        <v>-2.2000000000000002</v>
      </c>
      <c r="AA23" s="43">
        <v>0.9</v>
      </c>
      <c r="AB23" s="45">
        <v>0.8</v>
      </c>
    </row>
    <row r="24" spans="1:28" ht="45.95" customHeight="1">
      <c r="A24" s="11"/>
      <c r="B24" s="42">
        <v>44501</v>
      </c>
      <c r="C24" s="43">
        <v>1.3</v>
      </c>
      <c r="D24" s="44">
        <v>1.8</v>
      </c>
      <c r="E24" s="43">
        <v>5.4</v>
      </c>
      <c r="F24" s="44">
        <v>5.5</v>
      </c>
      <c r="G24" s="43">
        <v>0.6</v>
      </c>
      <c r="H24" s="44">
        <v>1.1000000000000001</v>
      </c>
      <c r="I24" s="43">
        <v>0.5</v>
      </c>
      <c r="J24" s="44">
        <v>0.6</v>
      </c>
      <c r="K24" s="43">
        <v>0</v>
      </c>
      <c r="L24" s="44">
        <v>1.4</v>
      </c>
      <c r="M24" s="43">
        <v>1.4</v>
      </c>
      <c r="N24" s="44">
        <v>0.3</v>
      </c>
      <c r="O24" s="43">
        <v>2.8</v>
      </c>
      <c r="P24" s="44">
        <v>2.2000000000000002</v>
      </c>
      <c r="Q24" s="43">
        <v>2.7</v>
      </c>
      <c r="R24" s="44">
        <v>8.1999999999999993</v>
      </c>
      <c r="S24" s="43">
        <v>4.5</v>
      </c>
      <c r="T24" s="44">
        <v>7.4</v>
      </c>
      <c r="U24" s="43">
        <v>1.6</v>
      </c>
      <c r="V24" s="44">
        <v>2.6</v>
      </c>
      <c r="W24" s="43">
        <v>1.6</v>
      </c>
      <c r="X24" s="44">
        <v>2</v>
      </c>
      <c r="Y24" s="43">
        <v>7.6</v>
      </c>
      <c r="Z24" s="44">
        <v>8.5</v>
      </c>
      <c r="AA24" s="43">
        <v>2</v>
      </c>
      <c r="AB24" s="46">
        <v>1.5</v>
      </c>
    </row>
    <row r="25" spans="1:28" ht="45.95" customHeight="1">
      <c r="A25" s="11"/>
      <c r="B25" s="42">
        <v>44531</v>
      </c>
      <c r="C25" s="43">
        <v>0.2</v>
      </c>
      <c r="D25" s="44">
        <v>-0.1</v>
      </c>
      <c r="E25" s="43">
        <v>-0.8</v>
      </c>
      <c r="F25" s="44">
        <v>-0.3</v>
      </c>
      <c r="G25" s="43">
        <v>-0.5</v>
      </c>
      <c r="H25" s="44">
        <v>-0.9</v>
      </c>
      <c r="I25" s="43">
        <v>-0.8</v>
      </c>
      <c r="J25" s="44">
        <v>-0.9</v>
      </c>
      <c r="K25" s="43">
        <v>0</v>
      </c>
      <c r="L25" s="44">
        <v>-0.8</v>
      </c>
      <c r="M25" s="43">
        <v>-0.2</v>
      </c>
      <c r="N25" s="44">
        <v>0.3</v>
      </c>
      <c r="O25" s="43">
        <v>3.5</v>
      </c>
      <c r="P25" s="44">
        <v>4</v>
      </c>
      <c r="Q25" s="43">
        <v>-5.5</v>
      </c>
      <c r="R25" s="44">
        <v>-3.8</v>
      </c>
      <c r="S25" s="43">
        <v>-0.6</v>
      </c>
      <c r="T25" s="44">
        <v>-3.6</v>
      </c>
      <c r="U25" s="43">
        <v>-6</v>
      </c>
      <c r="V25" s="44">
        <v>-6.8</v>
      </c>
      <c r="W25" s="43">
        <v>-1.2</v>
      </c>
      <c r="X25" s="44">
        <v>-1</v>
      </c>
      <c r="Y25" s="43">
        <v>1.7</v>
      </c>
      <c r="Z25" s="44">
        <v>1.4</v>
      </c>
      <c r="AA25" s="43">
        <v>-0.4</v>
      </c>
      <c r="AB25" s="46">
        <v>-0.2</v>
      </c>
    </row>
    <row r="26" spans="1:28" ht="45.95" customHeight="1">
      <c r="A26" s="11"/>
      <c r="B26" s="42">
        <v>44562</v>
      </c>
      <c r="C26" s="43">
        <v>2.2000000000000002</v>
      </c>
      <c r="D26" s="44">
        <v>2.2999999999999998</v>
      </c>
      <c r="E26" s="43">
        <v>-0.5</v>
      </c>
      <c r="F26" s="44">
        <v>-1</v>
      </c>
      <c r="G26" s="43">
        <v>1.2</v>
      </c>
      <c r="H26" s="44">
        <v>1.6</v>
      </c>
      <c r="I26" s="43">
        <v>1.1000000000000001</v>
      </c>
      <c r="J26" s="44">
        <v>1.1000000000000001</v>
      </c>
      <c r="K26" s="43">
        <v>-3.5</v>
      </c>
      <c r="L26" s="44">
        <v>-3.7</v>
      </c>
      <c r="M26" s="43">
        <v>0.6</v>
      </c>
      <c r="N26" s="44">
        <v>0.6</v>
      </c>
      <c r="O26" s="43">
        <v>9.6999999999999993</v>
      </c>
      <c r="P26" s="44">
        <v>9.6999999999999993</v>
      </c>
      <c r="Q26" s="43">
        <v>-33</v>
      </c>
      <c r="R26" s="44">
        <v>-35.200000000000003</v>
      </c>
      <c r="S26" s="43">
        <v>-1.9</v>
      </c>
      <c r="T26" s="44">
        <v>-2</v>
      </c>
      <c r="U26" s="43">
        <v>5.7</v>
      </c>
      <c r="V26" s="44">
        <v>5.9</v>
      </c>
      <c r="W26" s="43">
        <v>2.8</v>
      </c>
      <c r="X26" s="44">
        <v>2.4</v>
      </c>
      <c r="Y26" s="43">
        <v>-4.5</v>
      </c>
      <c r="Z26" s="44">
        <v>-4.5999999999999996</v>
      </c>
      <c r="AA26" s="43">
        <v>-0.3</v>
      </c>
      <c r="AB26" s="46">
        <v>-0.3</v>
      </c>
    </row>
    <row r="27" spans="1:28" ht="45.95" customHeight="1">
      <c r="A27" s="11"/>
      <c r="B27" s="42">
        <v>44593</v>
      </c>
      <c r="C27" s="43">
        <v>2.4</v>
      </c>
      <c r="D27" s="44">
        <v>2.4</v>
      </c>
      <c r="E27" s="43">
        <v>3.4</v>
      </c>
      <c r="F27" s="44">
        <v>3.4</v>
      </c>
      <c r="G27" s="43">
        <v>4.7</v>
      </c>
      <c r="H27" s="44">
        <v>3.4</v>
      </c>
      <c r="I27" s="43">
        <v>3.7</v>
      </c>
      <c r="J27" s="44">
        <v>3.7</v>
      </c>
      <c r="K27" s="43">
        <v>6.2</v>
      </c>
      <c r="L27" s="44">
        <v>6.3</v>
      </c>
      <c r="M27" s="43">
        <v>3.1</v>
      </c>
      <c r="N27" s="44">
        <v>3.1</v>
      </c>
      <c r="O27" s="43">
        <v>-5</v>
      </c>
      <c r="P27" s="44">
        <v>-5.0999999999999996</v>
      </c>
      <c r="Q27" s="43">
        <v>95.4</v>
      </c>
      <c r="R27" s="44">
        <v>68</v>
      </c>
      <c r="S27" s="43">
        <v>0.2</v>
      </c>
      <c r="T27" s="44">
        <v>-1</v>
      </c>
      <c r="U27" s="43">
        <v>2.2999999999999998</v>
      </c>
      <c r="V27" s="44">
        <v>2.2000000000000002</v>
      </c>
      <c r="W27" s="43">
        <v>3.4</v>
      </c>
      <c r="X27" s="44">
        <v>3.3</v>
      </c>
      <c r="Y27" s="43">
        <v>5.7</v>
      </c>
      <c r="Z27" s="44">
        <v>6</v>
      </c>
      <c r="AA27" s="43">
        <v>1.6</v>
      </c>
      <c r="AB27" s="46">
        <v>1.6</v>
      </c>
    </row>
    <row r="28" spans="1:28" ht="45.95" customHeight="1">
      <c r="A28" s="11"/>
      <c r="B28" s="42">
        <v>44621</v>
      </c>
      <c r="C28" s="43">
        <v>7.5</v>
      </c>
      <c r="D28" s="44">
        <v>7.5</v>
      </c>
      <c r="E28" s="43">
        <v>11.8</v>
      </c>
      <c r="F28" s="44">
        <v>11.7</v>
      </c>
      <c r="G28" s="43">
        <v>2.6</v>
      </c>
      <c r="H28" s="44">
        <v>2.2000000000000002</v>
      </c>
      <c r="I28" s="43">
        <v>2.5</v>
      </c>
      <c r="J28" s="44">
        <v>2.4</v>
      </c>
      <c r="K28" s="43">
        <v>1.2</v>
      </c>
      <c r="L28" s="44">
        <v>1</v>
      </c>
      <c r="M28" s="43">
        <v>1.3</v>
      </c>
      <c r="N28" s="44">
        <v>1.3</v>
      </c>
      <c r="O28" s="43">
        <v>-2.1</v>
      </c>
      <c r="P28" s="44">
        <v>-2.1</v>
      </c>
      <c r="Q28" s="43">
        <v>3</v>
      </c>
      <c r="R28" s="44">
        <v>13.4</v>
      </c>
      <c r="S28" s="43">
        <v>10.7</v>
      </c>
      <c r="T28" s="44">
        <v>12.9</v>
      </c>
      <c r="U28" s="43">
        <v>-1.2</v>
      </c>
      <c r="V28" s="44">
        <v>-1.2</v>
      </c>
      <c r="W28" s="43">
        <v>0.4</v>
      </c>
      <c r="X28" s="44">
        <v>0.4</v>
      </c>
      <c r="Y28" s="43">
        <v>1</v>
      </c>
      <c r="Z28" s="44">
        <v>0.8</v>
      </c>
      <c r="AA28" s="43">
        <v>2.2000000000000002</v>
      </c>
      <c r="AB28" s="46">
        <v>2.4</v>
      </c>
    </row>
    <row r="29" spans="1:28" ht="45.95" customHeight="1">
      <c r="A29" s="11"/>
      <c r="B29" s="42">
        <v>44652</v>
      </c>
      <c r="C29" s="43">
        <v>0.1</v>
      </c>
      <c r="D29" s="44">
        <v>-0.1</v>
      </c>
      <c r="E29" s="43">
        <v>1.5</v>
      </c>
      <c r="F29" s="44">
        <v>1.4</v>
      </c>
      <c r="G29" s="43">
        <v>1</v>
      </c>
      <c r="H29" s="44">
        <v>1.2</v>
      </c>
      <c r="I29" s="43">
        <v>1.2</v>
      </c>
      <c r="J29" s="44">
        <v>1.2</v>
      </c>
      <c r="K29" s="43">
        <v>1</v>
      </c>
      <c r="L29" s="44">
        <v>0.9</v>
      </c>
      <c r="M29" s="43">
        <v>5.2</v>
      </c>
      <c r="N29" s="44">
        <v>5.2</v>
      </c>
      <c r="O29" s="43">
        <v>3.8</v>
      </c>
      <c r="P29" s="44">
        <v>3.8</v>
      </c>
      <c r="Q29" s="43">
        <v>-20.9</v>
      </c>
      <c r="R29" s="44">
        <v>-13.2</v>
      </c>
      <c r="S29" s="43">
        <v>-4.5</v>
      </c>
      <c r="T29" s="44">
        <v>-4.2</v>
      </c>
      <c r="U29" s="43">
        <v>1.4</v>
      </c>
      <c r="V29" s="44">
        <v>1.4</v>
      </c>
      <c r="W29" s="43">
        <v>1.3</v>
      </c>
      <c r="X29" s="44">
        <v>1.2</v>
      </c>
      <c r="Y29" s="43">
        <v>0.5</v>
      </c>
      <c r="Z29" s="44">
        <v>0.5</v>
      </c>
      <c r="AA29" s="43">
        <v>-1.8</v>
      </c>
      <c r="AB29" s="46">
        <v>-2</v>
      </c>
    </row>
    <row r="30" spans="1:28" ht="45.95" customHeight="1">
      <c r="A30" s="11"/>
      <c r="B30" s="42">
        <v>44682</v>
      </c>
      <c r="C30" s="43">
        <v>-0.1</v>
      </c>
      <c r="D30" s="44">
        <v>-0.2</v>
      </c>
      <c r="E30" s="43">
        <v>3.7</v>
      </c>
      <c r="F30" s="44">
        <v>3.6</v>
      </c>
      <c r="G30" s="43">
        <v>3.6</v>
      </c>
      <c r="H30" s="44">
        <v>3.7</v>
      </c>
      <c r="I30" s="43">
        <v>3.4</v>
      </c>
      <c r="J30" s="44">
        <v>3.4</v>
      </c>
      <c r="K30" s="43">
        <v>10.199999999999999</v>
      </c>
      <c r="L30" s="44">
        <v>10.4</v>
      </c>
      <c r="M30" s="43">
        <v>-3.6</v>
      </c>
      <c r="N30" s="44">
        <v>-3.6</v>
      </c>
      <c r="O30" s="43">
        <v>4.8</v>
      </c>
      <c r="P30" s="44">
        <v>4.9000000000000004</v>
      </c>
      <c r="Q30" s="43">
        <v>21.3</v>
      </c>
      <c r="R30" s="44">
        <v>5.8</v>
      </c>
      <c r="S30" s="43">
        <v>1.1000000000000001</v>
      </c>
      <c r="T30" s="44">
        <v>1.8</v>
      </c>
      <c r="U30" s="43">
        <v>-1.8</v>
      </c>
      <c r="V30" s="44">
        <v>-1.9</v>
      </c>
      <c r="W30" s="43">
        <v>2</v>
      </c>
      <c r="X30" s="44">
        <v>1.9</v>
      </c>
      <c r="Y30" s="43">
        <v>0.6</v>
      </c>
      <c r="Z30" s="44">
        <v>0.6</v>
      </c>
      <c r="AA30" s="43">
        <v>-0.2</v>
      </c>
      <c r="AB30" s="46">
        <v>-0.1</v>
      </c>
    </row>
    <row r="31" spans="1:28" ht="45.95" customHeight="1">
      <c r="A31" s="11"/>
      <c r="B31" s="42">
        <v>44713</v>
      </c>
      <c r="C31" s="43">
        <v>0.4</v>
      </c>
      <c r="D31" s="44">
        <v>0.5</v>
      </c>
      <c r="E31" s="43">
        <v>0</v>
      </c>
      <c r="F31" s="44">
        <v>-0.1</v>
      </c>
      <c r="G31" s="43">
        <v>0.8</v>
      </c>
      <c r="H31" s="44">
        <v>0.9</v>
      </c>
      <c r="I31" s="43">
        <v>1.4</v>
      </c>
      <c r="J31" s="44">
        <v>1.4</v>
      </c>
      <c r="K31" s="43">
        <v>-8.6999999999999993</v>
      </c>
      <c r="L31" s="44">
        <v>-9</v>
      </c>
      <c r="M31" s="43">
        <v>-0.2</v>
      </c>
      <c r="N31" s="44">
        <v>-0.2</v>
      </c>
      <c r="O31" s="43">
        <v>0.5</v>
      </c>
      <c r="P31" s="44">
        <v>0.6</v>
      </c>
      <c r="Q31" s="43">
        <v>-1</v>
      </c>
      <c r="R31" s="44">
        <v>-1.5</v>
      </c>
      <c r="S31" s="43">
        <v>2</v>
      </c>
      <c r="T31" s="44">
        <v>0.6</v>
      </c>
      <c r="U31" s="43">
        <v>-0.8</v>
      </c>
      <c r="V31" s="44">
        <v>-0.9</v>
      </c>
      <c r="W31" s="43">
        <v>-1.1000000000000001</v>
      </c>
      <c r="X31" s="44">
        <v>-1.1000000000000001</v>
      </c>
      <c r="Y31" s="43">
        <v>-3.4</v>
      </c>
      <c r="Z31" s="44">
        <v>-3.5</v>
      </c>
      <c r="AA31" s="43">
        <v>-1.1000000000000001</v>
      </c>
      <c r="AB31" s="46">
        <v>-1.2</v>
      </c>
    </row>
    <row r="32" spans="1:28" ht="45.95" customHeight="1">
      <c r="A32" s="11"/>
      <c r="B32" s="42">
        <v>44743</v>
      </c>
      <c r="C32" s="43">
        <v>-1.5</v>
      </c>
      <c r="D32" s="44">
        <v>-1.6</v>
      </c>
      <c r="E32" s="43">
        <v>-4.4000000000000004</v>
      </c>
      <c r="F32" s="44">
        <v>-4.4000000000000004</v>
      </c>
      <c r="G32" s="43">
        <v>0.6</v>
      </c>
      <c r="H32" s="44">
        <v>0.7</v>
      </c>
      <c r="I32" s="43">
        <v>0.8</v>
      </c>
      <c r="J32" s="44">
        <v>0.9</v>
      </c>
      <c r="K32" s="43">
        <v>-2.6</v>
      </c>
      <c r="L32" s="44">
        <v>-2.6</v>
      </c>
      <c r="M32" s="43">
        <v>-2.9</v>
      </c>
      <c r="N32" s="44">
        <v>-2.9</v>
      </c>
      <c r="O32" s="43">
        <v>-0.8</v>
      </c>
      <c r="P32" s="44">
        <v>-0.7</v>
      </c>
      <c r="Q32" s="43">
        <v>-3.5</v>
      </c>
      <c r="R32" s="44">
        <v>-0.5</v>
      </c>
      <c r="S32" s="43">
        <v>-3.6</v>
      </c>
      <c r="T32" s="44">
        <v>-3.2</v>
      </c>
      <c r="U32" s="43">
        <v>0</v>
      </c>
      <c r="V32" s="44">
        <v>-0.1</v>
      </c>
      <c r="W32" s="43">
        <v>-0.1</v>
      </c>
      <c r="X32" s="44">
        <v>0</v>
      </c>
      <c r="Y32" s="43">
        <v>-2</v>
      </c>
      <c r="Z32" s="44">
        <v>-2</v>
      </c>
      <c r="AA32" s="43">
        <v>-1.4</v>
      </c>
      <c r="AB32" s="46">
        <v>-1.2</v>
      </c>
    </row>
    <row r="33" spans="1:28" ht="45.95" customHeight="1">
      <c r="A33" s="11"/>
      <c r="B33" s="42">
        <v>44774</v>
      </c>
      <c r="C33" s="43">
        <v>-0.3</v>
      </c>
      <c r="D33" s="44">
        <v>-0.3</v>
      </c>
      <c r="E33" s="43">
        <v>-3.8</v>
      </c>
      <c r="F33" s="44">
        <v>-3.9</v>
      </c>
      <c r="G33" s="43">
        <v>0.2</v>
      </c>
      <c r="H33" s="44">
        <v>0.5</v>
      </c>
      <c r="I33" s="43">
        <v>0.4</v>
      </c>
      <c r="J33" s="44">
        <v>0.4</v>
      </c>
      <c r="K33" s="43">
        <v>1.3</v>
      </c>
      <c r="L33" s="44">
        <v>1.4</v>
      </c>
      <c r="M33" s="43">
        <v>1.7</v>
      </c>
      <c r="N33" s="44">
        <v>1.9</v>
      </c>
      <c r="O33" s="43">
        <v>0.8</v>
      </c>
      <c r="P33" s="44">
        <v>0.8</v>
      </c>
      <c r="Q33" s="43">
        <v>1.8</v>
      </c>
      <c r="R33" s="44">
        <v>3</v>
      </c>
      <c r="S33" s="43">
        <v>-1.4</v>
      </c>
      <c r="T33" s="44">
        <v>-1.8</v>
      </c>
      <c r="U33" s="43">
        <v>-0.6</v>
      </c>
      <c r="V33" s="44">
        <v>-0.6</v>
      </c>
      <c r="W33" s="43">
        <v>-0.4</v>
      </c>
      <c r="X33" s="44">
        <v>-0.4</v>
      </c>
      <c r="Y33" s="43">
        <v>5.8</v>
      </c>
      <c r="Z33" s="44">
        <v>5.8</v>
      </c>
      <c r="AA33" s="43">
        <v>-0.5</v>
      </c>
      <c r="AB33" s="46">
        <v>-0.4</v>
      </c>
    </row>
    <row r="34" spans="1:28" ht="45.95" customHeight="1">
      <c r="A34" s="11"/>
      <c r="B34" s="42">
        <v>44805</v>
      </c>
      <c r="C34" s="43">
        <v>0.2</v>
      </c>
      <c r="D34" s="44">
        <v>0.1</v>
      </c>
      <c r="E34" s="43">
        <v>-6.1</v>
      </c>
      <c r="F34" s="44">
        <v>-6</v>
      </c>
      <c r="G34" s="43">
        <v>0.7</v>
      </c>
      <c r="H34" s="44">
        <v>0.8</v>
      </c>
      <c r="I34" s="43">
        <v>1</v>
      </c>
      <c r="J34" s="44">
        <v>1</v>
      </c>
      <c r="K34" s="43">
        <v>-1.1000000000000001</v>
      </c>
      <c r="L34" s="44">
        <v>-1.1000000000000001</v>
      </c>
      <c r="M34" s="43">
        <v>-0.2</v>
      </c>
      <c r="N34" s="44">
        <v>0</v>
      </c>
      <c r="O34" s="43">
        <v>1.4</v>
      </c>
      <c r="P34" s="44">
        <v>1.5</v>
      </c>
      <c r="Q34" s="43">
        <v>0.9</v>
      </c>
      <c r="R34" s="44">
        <v>1.9</v>
      </c>
      <c r="S34" s="43">
        <v>2</v>
      </c>
      <c r="T34" s="44">
        <v>1.8</v>
      </c>
      <c r="U34" s="43">
        <v>-0.4</v>
      </c>
      <c r="V34" s="44">
        <v>-0.5</v>
      </c>
      <c r="W34" s="43">
        <v>1</v>
      </c>
      <c r="X34" s="44">
        <v>1</v>
      </c>
      <c r="Y34" s="43">
        <v>0.4</v>
      </c>
      <c r="Z34" s="44">
        <v>0.3</v>
      </c>
      <c r="AA34" s="43">
        <v>0.1</v>
      </c>
      <c r="AB34" s="46">
        <v>0.3</v>
      </c>
    </row>
    <row r="35" spans="1:28" ht="45.95" customHeight="1">
      <c r="A35" s="11"/>
      <c r="B35" s="42">
        <v>44835</v>
      </c>
      <c r="C35" s="43">
        <v>0.2</v>
      </c>
      <c r="D35" s="44">
        <v>0.1</v>
      </c>
      <c r="E35" s="43">
        <v>-1.5</v>
      </c>
      <c r="F35" s="44">
        <v>-1.1000000000000001</v>
      </c>
      <c r="G35" s="43">
        <v>0.7</v>
      </c>
      <c r="H35" s="44">
        <v>0.9</v>
      </c>
      <c r="I35" s="43">
        <v>0.9</v>
      </c>
      <c r="J35" s="44">
        <v>0.9</v>
      </c>
      <c r="K35" s="43">
        <v>-1.2</v>
      </c>
      <c r="L35" s="44">
        <v>-1.4</v>
      </c>
      <c r="M35" s="43">
        <v>2.2000000000000002</v>
      </c>
      <c r="N35" s="44">
        <v>2.2999999999999998</v>
      </c>
      <c r="O35" s="43">
        <v>0.3</v>
      </c>
      <c r="P35" s="44">
        <v>0.4</v>
      </c>
      <c r="Q35" s="43">
        <v>-4.0999999999999996</v>
      </c>
      <c r="R35" s="44">
        <v>-3.5</v>
      </c>
      <c r="S35" s="43">
        <v>1.9</v>
      </c>
      <c r="T35" s="44">
        <v>2.2999999999999998</v>
      </c>
      <c r="U35" s="43">
        <v>2.6</v>
      </c>
      <c r="V35" s="44">
        <v>2.5</v>
      </c>
      <c r="W35" s="43">
        <v>0.6</v>
      </c>
      <c r="X35" s="44">
        <v>0.5</v>
      </c>
      <c r="Y35" s="43">
        <v>-1.6</v>
      </c>
      <c r="Z35" s="44">
        <v>-1.8</v>
      </c>
      <c r="AA35" s="43">
        <v>-4.5</v>
      </c>
      <c r="AB35" s="46">
        <v>-4.8</v>
      </c>
    </row>
    <row r="36" spans="1:28" ht="45.95" customHeight="1">
      <c r="A36" s="6"/>
      <c r="B36" s="47">
        <v>44866</v>
      </c>
      <c r="C36" s="48"/>
      <c r="D36" s="49">
        <v>-0.3</v>
      </c>
      <c r="E36" s="48"/>
      <c r="F36" s="49">
        <v>-3</v>
      </c>
      <c r="G36" s="48"/>
      <c r="H36" s="49">
        <v>0.4</v>
      </c>
      <c r="I36" s="48"/>
      <c r="J36" s="49">
        <v>0.5</v>
      </c>
      <c r="K36" s="48"/>
      <c r="L36" s="49">
        <v>0.3</v>
      </c>
      <c r="M36" s="48"/>
      <c r="N36" s="49">
        <v>1.8</v>
      </c>
      <c r="O36" s="48"/>
      <c r="P36" s="49">
        <v>2.1</v>
      </c>
      <c r="Q36" s="48"/>
      <c r="R36" s="49">
        <v>-1.8</v>
      </c>
      <c r="S36" s="48"/>
      <c r="T36" s="49">
        <v>-5.0999999999999996</v>
      </c>
      <c r="U36" s="48"/>
      <c r="V36" s="49">
        <v>-1.3</v>
      </c>
      <c r="W36" s="48"/>
      <c r="X36" s="49">
        <v>-0.2</v>
      </c>
      <c r="Y36" s="48"/>
      <c r="Z36" s="49">
        <v>0.5</v>
      </c>
      <c r="AA36" s="48"/>
      <c r="AB36" s="50">
        <v>3.5</v>
      </c>
    </row>
    <row r="37" spans="1:28">
      <c r="B37" s="12" t="s">
        <v>79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>
      <c r="B38" s="13" t="s">
        <v>81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BL241"/>
  <sheetViews>
    <sheetView showGridLines="0" view="pageBreakPreview" topLeftCell="D1" zoomScale="60" zoomScaleNormal="100" workbookViewId="0">
      <selection activeCell="J11" sqref="J11"/>
    </sheetView>
  </sheetViews>
  <sheetFormatPr defaultColWidth="8.28515625" defaultRowHeight="18.75"/>
  <cols>
    <col min="1" max="1" width="8.28515625" style="18"/>
    <col min="2" max="3" width="8.28515625" style="19"/>
    <col min="4" max="4" width="13.7109375" style="19" customWidth="1"/>
    <col min="5" max="16" width="9.7109375" style="20" customWidth="1"/>
    <col min="17" max="22" width="9.7109375" style="21" customWidth="1"/>
    <col min="23" max="24" width="11" style="22" bestFit="1" customWidth="1"/>
    <col min="25" max="16384" width="8.28515625" style="22"/>
  </cols>
  <sheetData>
    <row r="1" spans="4:64" ht="25.5" customHeight="1"/>
    <row r="2" spans="4:64" ht="25.5" customHeight="1"/>
    <row r="3" spans="4:64" ht="25.5" customHeight="1">
      <c r="D3" s="129" t="s">
        <v>28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24"/>
      <c r="BE3" s="24"/>
      <c r="BF3" s="24"/>
      <c r="BG3" s="24"/>
      <c r="BH3" s="24"/>
      <c r="BI3" s="24"/>
      <c r="BJ3" s="25"/>
      <c r="BK3" s="25"/>
      <c r="BL3" s="25"/>
    </row>
    <row r="4" spans="4:64" ht="25.5" customHeight="1">
      <c r="D4" s="128" t="s">
        <v>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4"/>
      <c r="BD4" s="24"/>
      <c r="BE4" s="24"/>
      <c r="BF4" s="24"/>
      <c r="BG4" s="24"/>
      <c r="BH4" s="24"/>
      <c r="BI4" s="24"/>
      <c r="BJ4" s="25"/>
      <c r="BK4" s="25"/>
      <c r="BL4" s="25"/>
    </row>
    <row r="5" spans="4:64" ht="25.5" customHeight="1">
      <c r="D5" s="27"/>
      <c r="E5" s="28">
        <v>2001</v>
      </c>
      <c r="F5" s="28">
        <v>2002</v>
      </c>
      <c r="G5" s="28">
        <v>2003</v>
      </c>
      <c r="H5" s="28">
        <v>2004</v>
      </c>
      <c r="I5" s="28">
        <v>2005</v>
      </c>
      <c r="J5" s="28">
        <v>2006</v>
      </c>
      <c r="K5" s="28">
        <v>2007</v>
      </c>
      <c r="L5" s="28">
        <v>2008</v>
      </c>
      <c r="M5" s="28">
        <v>2009</v>
      </c>
      <c r="N5" s="28">
        <v>2010</v>
      </c>
      <c r="O5" s="28">
        <v>2011</v>
      </c>
      <c r="P5" s="28">
        <v>2012</v>
      </c>
      <c r="Q5" s="28">
        <v>2013</v>
      </c>
      <c r="R5" s="28">
        <v>2014</v>
      </c>
      <c r="S5" s="28">
        <v>2015</v>
      </c>
      <c r="T5" s="28">
        <v>2016</v>
      </c>
      <c r="U5" s="28">
        <v>2017</v>
      </c>
      <c r="V5" s="28">
        <v>2018</v>
      </c>
      <c r="W5" s="28">
        <v>2019</v>
      </c>
      <c r="X5" s="28">
        <v>2020</v>
      </c>
      <c r="Y5" s="28">
        <v>2021</v>
      </c>
      <c r="Z5" s="28">
        <v>2022</v>
      </c>
    </row>
    <row r="6" spans="4:64" ht="25.5" customHeight="1">
      <c r="D6" s="29" t="s">
        <v>29</v>
      </c>
      <c r="E6" s="30">
        <v>1.8796992480525132</v>
      </c>
      <c r="F6" s="30">
        <v>-1.1070110700288849</v>
      </c>
      <c r="G6" s="30">
        <v>-4.4776119403950538</v>
      </c>
      <c r="H6" s="30">
        <v>6.0546874999673594</v>
      </c>
      <c r="I6" s="30">
        <v>6.2615101289503095</v>
      </c>
      <c r="J6" s="30">
        <v>6.5857885615733913</v>
      </c>
      <c r="K6" s="30">
        <v>8.4552845528443008</v>
      </c>
      <c r="L6" s="30">
        <v>11.694152923536683</v>
      </c>
      <c r="M6" s="30">
        <v>6.0402684563154452</v>
      </c>
      <c r="N6" s="30">
        <v>10.379746835458947</v>
      </c>
      <c r="O6" s="30">
        <v>8.256880733998484</v>
      </c>
      <c r="P6" s="30">
        <v>7.7330508474750204</v>
      </c>
      <c r="Q6" s="30">
        <v>5.9980334316509065</v>
      </c>
      <c r="R6" s="30">
        <v>6.4007421150344967</v>
      </c>
      <c r="S6" s="30">
        <v>0.52310374887127864</v>
      </c>
      <c r="T6" s="30">
        <v>-10.581092801373082</v>
      </c>
      <c r="U6" s="30">
        <v>-1.2154722214429037</v>
      </c>
      <c r="V6" s="30">
        <v>3.1586558412676213</v>
      </c>
      <c r="W6" s="30">
        <v>1.8835435154441305</v>
      </c>
      <c r="X6" s="30">
        <v>1.4198484686899882</v>
      </c>
      <c r="Y6" s="30">
        <v>-0.39949725522562263</v>
      </c>
      <c r="Z6" s="30">
        <v>-1.4886427661579327</v>
      </c>
    </row>
    <row r="7" spans="4:64" ht="25.5" customHeight="1">
      <c r="D7" s="29" t="s">
        <v>30</v>
      </c>
      <c r="E7" s="30">
        <v>-5.0185873605468672</v>
      </c>
      <c r="F7" s="30">
        <v>-1.5655577299758305</v>
      </c>
      <c r="G7" s="30">
        <v>-1.5904572564968467</v>
      </c>
      <c r="H7" s="30">
        <v>5.05050505056166</v>
      </c>
      <c r="I7" s="30">
        <v>2.1153846154871925</v>
      </c>
      <c r="J7" s="30">
        <v>6.2146892653965224</v>
      </c>
      <c r="K7" s="30">
        <v>9.0425531915395254</v>
      </c>
      <c r="L7" s="30">
        <v>12.845528455239318</v>
      </c>
      <c r="M7" s="30">
        <v>3.7463976945254496</v>
      </c>
      <c r="N7" s="30">
        <v>12.22222222217586</v>
      </c>
      <c r="O7" s="30">
        <v>8.5396039604126663</v>
      </c>
      <c r="P7" s="30">
        <v>10.604332953326058</v>
      </c>
      <c r="Q7" s="30">
        <v>-0.30927835055208908</v>
      </c>
      <c r="R7" s="30">
        <v>8.6866597724478911</v>
      </c>
      <c r="S7" s="30">
        <v>-3.3301617507071168</v>
      </c>
      <c r="T7" s="30">
        <v>-4.2322834645779128</v>
      </c>
      <c r="U7" s="30">
        <v>-3.6957696927731876</v>
      </c>
      <c r="V7" s="30">
        <v>1.5114611158222768</v>
      </c>
      <c r="W7" s="30">
        <v>3.9828364565657637</v>
      </c>
      <c r="X7" s="30">
        <v>4.673119285917493</v>
      </c>
      <c r="Y7" s="30">
        <v>-3.8876772765414569</v>
      </c>
      <c r="Z7" s="30">
        <v>1.2781636691030718</v>
      </c>
    </row>
    <row r="8" spans="4:64" ht="25.5" customHeight="1">
      <c r="D8" s="29" t="s">
        <v>31</v>
      </c>
      <c r="E8" s="30">
        <v>2.4955436721751267</v>
      </c>
      <c r="F8" s="30">
        <v>0.34782608686352301</v>
      </c>
      <c r="G8" s="30">
        <v>-11.438474869974623</v>
      </c>
      <c r="H8" s="30">
        <v>10.958904109604539</v>
      </c>
      <c r="I8" s="30">
        <v>7.7601410934406312</v>
      </c>
      <c r="J8" s="30">
        <v>2.9459901800036326</v>
      </c>
      <c r="K8" s="30">
        <v>11.605723370460797</v>
      </c>
      <c r="L8" s="30">
        <v>11.111111111111093</v>
      </c>
      <c r="M8" s="30">
        <v>1.2820512820056917</v>
      </c>
      <c r="N8" s="30">
        <v>15.696202531708913</v>
      </c>
      <c r="O8" s="30">
        <v>3.9387308533523679</v>
      </c>
      <c r="P8" s="30">
        <v>12.52631578954273</v>
      </c>
      <c r="Q8" s="30">
        <v>4.4901777361922246</v>
      </c>
      <c r="R8" s="30">
        <v>-1.0743061772841345</v>
      </c>
      <c r="S8" s="30">
        <v>0.27149321270185656</v>
      </c>
      <c r="T8" s="30">
        <v>-5.6859205776636497</v>
      </c>
      <c r="U8" s="30">
        <v>-3.2185144832791224</v>
      </c>
      <c r="V8" s="30">
        <v>8.0394970669187558</v>
      </c>
      <c r="W8" s="30">
        <v>-4.440411967951075</v>
      </c>
      <c r="X8" s="30">
        <v>-1.1446137947475177</v>
      </c>
      <c r="Y8" s="30">
        <v>2.2299328662609863</v>
      </c>
      <c r="Z8" s="30">
        <v>4.9449667500570005</v>
      </c>
    </row>
    <row r="9" spans="4:64" ht="25.5" customHeight="1">
      <c r="D9" s="29" t="s">
        <v>32</v>
      </c>
      <c r="E9" s="30">
        <v>-1.960784313616426</v>
      </c>
      <c r="F9" s="30">
        <v>-2.0000000000966467</v>
      </c>
      <c r="G9" s="30">
        <v>-3.7105751390176911</v>
      </c>
      <c r="H9" s="30">
        <v>10.211946050039721</v>
      </c>
      <c r="I9" s="30">
        <v>3.3216783216005963</v>
      </c>
      <c r="J9" s="30">
        <v>7.4450084604079647</v>
      </c>
      <c r="K9" s="30">
        <v>7.7165354330083646</v>
      </c>
      <c r="L9" s="30">
        <v>8.6257309940458207</v>
      </c>
      <c r="M9" s="30">
        <v>7.1332436071234406</v>
      </c>
      <c r="N9" s="30">
        <v>9.1708542712298335</v>
      </c>
      <c r="O9" s="30">
        <v>10.241657077168821</v>
      </c>
      <c r="P9" s="30">
        <v>5.9498956158483773</v>
      </c>
      <c r="Q9" s="30">
        <v>1.6748768472998332</v>
      </c>
      <c r="R9" s="30">
        <v>6.6860465116376666</v>
      </c>
      <c r="S9" s="30">
        <v>-3.2697547683603334</v>
      </c>
      <c r="T9" s="30">
        <v>-6.8544600939116851</v>
      </c>
      <c r="U9" s="30">
        <v>1.7071331152101799</v>
      </c>
      <c r="V9" s="30">
        <v>0.72768678210135551</v>
      </c>
      <c r="W9" s="30">
        <v>1.7827442620311551</v>
      </c>
      <c r="X9" s="30">
        <v>-17.139807371658613</v>
      </c>
      <c r="Y9" s="30">
        <v>23.725462706396328</v>
      </c>
      <c r="Z9" s="30">
        <v>4.4939228400149522</v>
      </c>
    </row>
    <row r="10" spans="4:64" ht="25.5" customHeight="1">
      <c r="D10" s="29" t="s">
        <v>33</v>
      </c>
      <c r="E10" s="30">
        <v>-2.226027397259267</v>
      </c>
      <c r="F10" s="30">
        <v>1.225919439454537</v>
      </c>
      <c r="G10" s="30">
        <v>-6.2283737023653973</v>
      </c>
      <c r="H10" s="30">
        <v>10.701107010989851</v>
      </c>
      <c r="I10" s="30">
        <v>2.6666666667283012</v>
      </c>
      <c r="J10" s="30">
        <v>7.4675324676068078</v>
      </c>
      <c r="K10" s="30">
        <v>10.574018126857077</v>
      </c>
      <c r="L10" s="30">
        <v>11.06557377053905</v>
      </c>
      <c r="M10" s="30">
        <v>2.8290282902376118</v>
      </c>
      <c r="N10" s="30">
        <v>10.287081339733085</v>
      </c>
      <c r="O10" s="30">
        <v>6.290672451143009</v>
      </c>
      <c r="P10" s="30">
        <v>8.1632653061874514</v>
      </c>
      <c r="Q10" s="30">
        <v>4.4339622640568122</v>
      </c>
      <c r="R10" s="30">
        <v>4.6070460704870086</v>
      </c>
      <c r="S10" s="30">
        <v>-4.4905008635588883</v>
      </c>
      <c r="T10" s="30">
        <v>-8.9511754068898437</v>
      </c>
      <c r="U10" s="30">
        <v>2.6006031446503375</v>
      </c>
      <c r="V10" s="30">
        <v>2.7350787539317967</v>
      </c>
      <c r="W10" s="30">
        <v>0.990960216111203</v>
      </c>
      <c r="X10" s="30">
        <v>-7.3822341385095243</v>
      </c>
      <c r="Y10" s="30">
        <v>15.94030933285342</v>
      </c>
      <c r="Z10" s="30">
        <v>-0.15397437570073835</v>
      </c>
    </row>
    <row r="11" spans="4:64" ht="25.5" customHeight="1">
      <c r="D11" s="29" t="s">
        <v>34</v>
      </c>
      <c r="E11" s="30">
        <v>-1.2589928056282673</v>
      </c>
      <c r="F11" s="30">
        <v>-1.8214936249168701</v>
      </c>
      <c r="G11" s="30">
        <v>-5.7513914656489362</v>
      </c>
      <c r="H11" s="30">
        <v>12.992125984206272</v>
      </c>
      <c r="I11" s="30">
        <v>5.2264808362572746</v>
      </c>
      <c r="J11" s="30">
        <v>3.9735099338660929</v>
      </c>
      <c r="K11" s="30">
        <v>11.464968152935405</v>
      </c>
      <c r="L11" s="30">
        <v>8.1428571428255214</v>
      </c>
      <c r="M11" s="30">
        <v>5.6803170409602366</v>
      </c>
      <c r="N11" s="30">
        <v>11.374999999993651</v>
      </c>
      <c r="O11" s="30">
        <v>7.0707070706337083</v>
      </c>
      <c r="P11" s="30">
        <v>9.3291404612735782</v>
      </c>
      <c r="Q11" s="30">
        <v>1.629913710458597</v>
      </c>
      <c r="R11" s="30">
        <v>0.94339622638115461</v>
      </c>
      <c r="S11" s="30">
        <v>-2.7102803738647929</v>
      </c>
      <c r="T11" s="30">
        <v>-4.803073967280536</v>
      </c>
      <c r="U11" s="30">
        <v>2.8840436862398677</v>
      </c>
      <c r="V11" s="30">
        <v>1.5888203826214031</v>
      </c>
      <c r="W11" s="30">
        <v>0.12289503903777366</v>
      </c>
      <c r="X11" s="30">
        <v>0.48731942998843092</v>
      </c>
      <c r="Y11" s="30">
        <v>6.3416154913219058</v>
      </c>
      <c r="Z11" s="30">
        <v>-0.13298124594652849</v>
      </c>
    </row>
    <row r="12" spans="4:64" ht="25.5" customHeight="1">
      <c r="D12" s="29" t="s">
        <v>35</v>
      </c>
      <c r="E12" s="30">
        <v>-4.1666666667586227</v>
      </c>
      <c r="F12" s="30">
        <v>1.811594203044975</v>
      </c>
      <c r="G12" s="30">
        <v>-4.4483985765570999</v>
      </c>
      <c r="H12" s="30">
        <v>12.10428305400173</v>
      </c>
      <c r="I12" s="30">
        <v>4.4850498338420808</v>
      </c>
      <c r="J12" s="30">
        <v>2.2257551668898534</v>
      </c>
      <c r="K12" s="30">
        <v>9.3312597200963197</v>
      </c>
      <c r="L12" s="30">
        <v>11.237553342782824</v>
      </c>
      <c r="M12" s="30">
        <v>6.0102301790549761</v>
      </c>
      <c r="N12" s="30">
        <v>11.097708081999125</v>
      </c>
      <c r="O12" s="30">
        <v>7.0575461454987831</v>
      </c>
      <c r="P12" s="30">
        <v>7.2008113591030654</v>
      </c>
      <c r="Q12" s="30">
        <v>6.0548722800625621</v>
      </c>
      <c r="R12" s="30">
        <v>-0.89206066019599239</v>
      </c>
      <c r="S12" s="30">
        <v>-3.8703870387134076</v>
      </c>
      <c r="T12" s="30">
        <v>-5.6179775280011279</v>
      </c>
      <c r="U12" s="30">
        <v>3.0819332501273999</v>
      </c>
      <c r="V12" s="30">
        <v>-0.96261311883302225</v>
      </c>
      <c r="W12" s="30">
        <v>4.261305139745919</v>
      </c>
      <c r="X12" s="30">
        <v>5.4932887695214205</v>
      </c>
      <c r="Y12" s="30">
        <v>5.7478752813603595</v>
      </c>
      <c r="Z12" s="30">
        <v>-5.3221900772386093</v>
      </c>
    </row>
    <row r="13" spans="4:64" ht="25.5" customHeight="1">
      <c r="D13" s="29" t="s">
        <v>36</v>
      </c>
      <c r="E13" s="30">
        <v>-1.2195121949991727</v>
      </c>
      <c r="F13" s="30">
        <v>2.2927689594348877</v>
      </c>
      <c r="G13" s="30">
        <v>-5.6896551724886946</v>
      </c>
      <c r="H13" s="30">
        <v>6.7641681902288031</v>
      </c>
      <c r="I13" s="30">
        <v>6.8493150684443505</v>
      </c>
      <c r="J13" s="30">
        <v>6.4102564102136439</v>
      </c>
      <c r="K13" s="30">
        <v>10.240963855479368</v>
      </c>
      <c r="L13" s="30">
        <v>9.836065573672137</v>
      </c>
      <c r="M13" s="30">
        <v>4.7263681592408346</v>
      </c>
      <c r="N13" s="30">
        <v>10.570071258975178</v>
      </c>
      <c r="O13" s="30">
        <v>6.3372717507279797</v>
      </c>
      <c r="P13" s="30">
        <v>10.000000000023345</v>
      </c>
      <c r="Q13" s="30">
        <v>6.1524334252198498</v>
      </c>
      <c r="R13" s="30">
        <v>-0.95155709347153339</v>
      </c>
      <c r="S13" s="30">
        <v>-6.8995633187556082</v>
      </c>
      <c r="T13" s="30">
        <v>-5.5347091932874681</v>
      </c>
      <c r="U13" s="30">
        <v>3.5650137627057488</v>
      </c>
      <c r="V13" s="30">
        <v>4.0743038625788097</v>
      </c>
      <c r="W13" s="30">
        <v>1.3819940226708738</v>
      </c>
      <c r="X13" s="30">
        <v>6.1703908819690012</v>
      </c>
      <c r="Y13" s="30">
        <v>-4.0616690755595712</v>
      </c>
      <c r="Z13" s="30">
        <v>1.5591891907504207</v>
      </c>
    </row>
    <row r="14" spans="4:64" ht="25.5" customHeight="1">
      <c r="D14" s="29" t="s">
        <v>37</v>
      </c>
      <c r="E14" s="30">
        <v>-2.8571428570013047</v>
      </c>
      <c r="F14" s="30">
        <v>-1.4705882353253763</v>
      </c>
      <c r="G14" s="30">
        <v>-2.7985074628008144</v>
      </c>
      <c r="H14" s="30">
        <v>9.2130518234041503</v>
      </c>
      <c r="I14" s="30">
        <v>5.448154657265647</v>
      </c>
      <c r="J14" s="30">
        <v>10.000000000038533</v>
      </c>
      <c r="K14" s="30">
        <v>8.1818181819168991</v>
      </c>
      <c r="L14" s="30">
        <v>9.3837535013223459</v>
      </c>
      <c r="M14" s="30">
        <v>5.1216389244234106</v>
      </c>
      <c r="N14" s="30">
        <v>11.93666260663926</v>
      </c>
      <c r="O14" s="30">
        <v>5.1142546246118137</v>
      </c>
      <c r="P14" s="30">
        <v>8.5921325051567585</v>
      </c>
      <c r="Q14" s="30">
        <v>4.1944709246735989</v>
      </c>
      <c r="R14" s="30">
        <v>0.54894785001946556</v>
      </c>
      <c r="S14" s="30">
        <v>-6.2784349408608664</v>
      </c>
      <c r="T14" s="30">
        <v>-5.728155339846996</v>
      </c>
      <c r="U14" s="30">
        <v>6.2384433699435915</v>
      </c>
      <c r="V14" s="30">
        <v>0.16935327347549212</v>
      </c>
      <c r="W14" s="30">
        <v>2.2166506126869212</v>
      </c>
      <c r="X14" s="30">
        <v>7.2835878793375386</v>
      </c>
      <c r="Y14" s="30">
        <v>-5.1762038757541928</v>
      </c>
      <c r="Z14" s="30">
        <v>3.1885916347226484</v>
      </c>
    </row>
    <row r="15" spans="4:64" ht="25.5" customHeight="1">
      <c r="D15" s="29" t="s">
        <v>38</v>
      </c>
      <c r="E15" s="30">
        <v>1.225919439454537</v>
      </c>
      <c r="F15" s="30">
        <v>0.5190311419304372</v>
      </c>
      <c r="G15" s="30">
        <v>-2.9259896729933788</v>
      </c>
      <c r="H15" s="30">
        <v>8.3333333333674986</v>
      </c>
      <c r="I15" s="30">
        <v>3.7643207855391658</v>
      </c>
      <c r="J15" s="30">
        <v>6.9400630914584927</v>
      </c>
      <c r="K15" s="30">
        <v>9.5870206489750984</v>
      </c>
      <c r="L15" s="30">
        <v>9.9596231493895395</v>
      </c>
      <c r="M15" s="30">
        <v>8.567931456674561</v>
      </c>
      <c r="N15" s="30">
        <v>8.6809470122976684</v>
      </c>
      <c r="O15" s="30">
        <v>4.2531120332619299</v>
      </c>
      <c r="P15" s="30">
        <v>9.1542288556940576</v>
      </c>
      <c r="Q15" s="30">
        <v>5.3783044667688351</v>
      </c>
      <c r="R15" s="30">
        <v>2.1626297577080678</v>
      </c>
      <c r="S15" s="30">
        <v>-5.673158340347328</v>
      </c>
      <c r="T15" s="30">
        <v>-8.0789946140281685</v>
      </c>
      <c r="U15" s="30">
        <v>2.5856895432397442</v>
      </c>
      <c r="V15" s="30">
        <v>1.9530674006405402</v>
      </c>
      <c r="W15" s="30">
        <v>4.252221549560331</v>
      </c>
      <c r="X15" s="30">
        <v>8.3567501331370373</v>
      </c>
      <c r="Y15" s="30">
        <v>-6.8329288872722387</v>
      </c>
      <c r="Z15" s="30">
        <v>2.7420342907770179</v>
      </c>
    </row>
    <row r="16" spans="4:64" ht="25.5" customHeight="1">
      <c r="D16" s="29" t="s">
        <v>39</v>
      </c>
      <c r="E16" s="30">
        <v>-2.4096385541713117</v>
      </c>
      <c r="F16" s="30">
        <v>0</v>
      </c>
      <c r="G16" s="30">
        <v>-0.17636684298641958</v>
      </c>
      <c r="H16" s="30">
        <v>6.1837455830183075</v>
      </c>
      <c r="I16" s="30">
        <v>4.9916805324577762</v>
      </c>
      <c r="J16" s="30">
        <v>9.0332805070969968</v>
      </c>
      <c r="K16" s="30">
        <v>10.319767441791816</v>
      </c>
      <c r="L16" s="30">
        <v>5.1383399209498304</v>
      </c>
      <c r="M16" s="30">
        <v>8.5213032581918249</v>
      </c>
      <c r="N16" s="30">
        <v>9.9307159353533727</v>
      </c>
      <c r="O16" s="30">
        <v>6.7226890755343716</v>
      </c>
      <c r="P16" s="30">
        <v>8.3661417323315881</v>
      </c>
      <c r="Q16" s="30">
        <v>7.0844686648507071</v>
      </c>
      <c r="R16" s="30">
        <v>1.4418999151900147</v>
      </c>
      <c r="S16" s="30">
        <v>-7.775919732493497</v>
      </c>
      <c r="T16" s="30">
        <v>-3.8077969174273418</v>
      </c>
      <c r="U16" s="30">
        <v>5.9978173420793368</v>
      </c>
      <c r="V16" s="30">
        <v>4.5169743497886161</v>
      </c>
      <c r="W16" s="30">
        <v>3.1083979668644401</v>
      </c>
      <c r="X16" s="30">
        <v>3.5575044091158192</v>
      </c>
      <c r="Y16" s="30">
        <v>-4.2038798867442884</v>
      </c>
      <c r="Z16" s="30">
        <v>1.4573920095607651</v>
      </c>
    </row>
    <row r="17" spans="4:26" ht="25.5" customHeight="1">
      <c r="D17" s="29" t="s">
        <v>40</v>
      </c>
      <c r="E17" s="30">
        <v>-2.7465667914988945</v>
      </c>
      <c r="F17" s="30">
        <v>-5.1347881900995374</v>
      </c>
      <c r="G17" s="30">
        <v>3.2476319351222749</v>
      </c>
      <c r="H17" s="30">
        <v>11.40235910877081</v>
      </c>
      <c r="I17" s="30">
        <v>4.9411764706311034</v>
      </c>
      <c r="J17" s="30">
        <v>5.7174887892664339</v>
      </c>
      <c r="K17" s="30">
        <v>9.4379639447863752</v>
      </c>
      <c r="L17" s="30">
        <v>3.7790697674425111</v>
      </c>
      <c r="M17" s="30">
        <v>9.2436974790097501</v>
      </c>
      <c r="N17" s="30">
        <v>10.256410256440663</v>
      </c>
      <c r="O17" s="30">
        <v>6.6666666665890162</v>
      </c>
      <c r="P17" s="30">
        <v>5.0872093023989651</v>
      </c>
      <c r="Q17" s="30">
        <v>3.8727524204754449</v>
      </c>
      <c r="R17" s="30">
        <v>0.26631158448280345</v>
      </c>
      <c r="S17" s="30">
        <v>-7.2377158034440221</v>
      </c>
      <c r="T17" s="30">
        <v>-4.8675733714546476</v>
      </c>
      <c r="U17" s="30">
        <v>3.9618304977956376</v>
      </c>
      <c r="V17" s="30">
        <v>0.67501353970360611</v>
      </c>
      <c r="W17" s="30">
        <v>2.6154480867437435</v>
      </c>
      <c r="X17" s="30">
        <v>1.268082868142506</v>
      </c>
      <c r="Y17" s="30">
        <v>-2.9451604127343933</v>
      </c>
      <c r="Z17" s="30" t="s">
        <v>82</v>
      </c>
    </row>
    <row r="18" spans="4:26" ht="37.5">
      <c r="D18" s="35" t="s">
        <v>75</v>
      </c>
      <c r="E18" s="36">
        <v>-1.572551822691437</v>
      </c>
      <c r="F18" s="36">
        <v>-0.69716775602342018</v>
      </c>
      <c r="G18" s="36">
        <v>-3.6858271171545276</v>
      </c>
      <c r="H18" s="36">
        <v>9.233105542896114</v>
      </c>
      <c r="I18" s="36">
        <v>4.8241345752809917</v>
      </c>
      <c r="J18" s="36">
        <v>6.2201591512063725</v>
      </c>
      <c r="K18" s="36">
        <v>9.6641278561677026</v>
      </c>
      <c r="L18" s="36">
        <v>9.1312763292449297</v>
      </c>
      <c r="M18" s="36">
        <v>5.8633281168663842</v>
      </c>
      <c r="N18" s="36">
        <v>10.89977333201746</v>
      </c>
      <c r="O18" s="36">
        <v>6.6560028436677188</v>
      </c>
      <c r="P18" s="36">
        <v>8.423596067359874</v>
      </c>
      <c r="Q18" s="36">
        <v>4.2649658034262572</v>
      </c>
      <c r="R18" s="36">
        <v>2.2258254716750026</v>
      </c>
      <c r="S18" s="36">
        <v>-4.3475126171586993</v>
      </c>
      <c r="T18" s="36">
        <v>-6.24104921986034</v>
      </c>
      <c r="U18" s="36">
        <v>2.0892898476404742</v>
      </c>
      <c r="V18" s="36">
        <v>2.3176799525784331</v>
      </c>
      <c r="W18" s="36">
        <v>1.8415716068719723</v>
      </c>
      <c r="X18" s="36">
        <v>1.1818181224892976</v>
      </c>
      <c r="Y18" s="36">
        <v>1.3972687333694944</v>
      </c>
      <c r="Z18" s="36" t="s">
        <v>82</v>
      </c>
    </row>
    <row r="19" spans="4:26" ht="25.5" customHeight="1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  <c r="R19" s="34"/>
      <c r="S19" s="34"/>
      <c r="T19" s="34"/>
      <c r="U19" s="34"/>
    </row>
    <row r="20" spans="4:26" ht="25.5" customHeight="1">
      <c r="D20" s="130" t="s">
        <v>41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4:26" ht="25.5" customHeight="1">
      <c r="D21" s="128" t="s">
        <v>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4:26" ht="25.5" customHeight="1">
      <c r="D22" s="27"/>
      <c r="E22" s="28">
        <v>2001</v>
      </c>
      <c r="F22" s="28">
        <v>2002</v>
      </c>
      <c r="G22" s="28">
        <v>2003</v>
      </c>
      <c r="H22" s="28">
        <v>2004</v>
      </c>
      <c r="I22" s="28">
        <v>2005</v>
      </c>
      <c r="J22" s="28">
        <v>2006</v>
      </c>
      <c r="K22" s="28">
        <v>2007</v>
      </c>
      <c r="L22" s="28">
        <v>2008</v>
      </c>
      <c r="M22" s="28">
        <v>2009</v>
      </c>
      <c r="N22" s="28">
        <v>2010</v>
      </c>
      <c r="O22" s="28">
        <v>2011</v>
      </c>
      <c r="P22" s="28">
        <v>2012</v>
      </c>
      <c r="Q22" s="28">
        <v>2013</v>
      </c>
      <c r="R22" s="28">
        <v>2014</v>
      </c>
      <c r="S22" s="28">
        <v>2015</v>
      </c>
      <c r="T22" s="28">
        <v>2016</v>
      </c>
      <c r="U22" s="28">
        <v>2017</v>
      </c>
      <c r="V22" s="28">
        <v>2018</v>
      </c>
      <c r="W22" s="28">
        <v>2019</v>
      </c>
      <c r="X22" s="28">
        <v>2020</v>
      </c>
      <c r="Y22" s="28">
        <v>2021</v>
      </c>
      <c r="Z22" s="28">
        <v>2022</v>
      </c>
    </row>
    <row r="23" spans="4:26" ht="25.5" customHeight="1">
      <c r="D23" s="29" t="s">
        <v>29</v>
      </c>
      <c r="E23" s="30">
        <v>-7.9569892472301396</v>
      </c>
      <c r="F23" s="30">
        <v>4.6728971961433219</v>
      </c>
      <c r="G23" s="30">
        <v>-4.4642857141776959</v>
      </c>
      <c r="H23" s="30">
        <v>5.0233644858608706</v>
      </c>
      <c r="I23" s="30">
        <v>-1.1123470521885559</v>
      </c>
      <c r="J23" s="30">
        <v>-8.5489313835721887</v>
      </c>
      <c r="K23" s="30">
        <v>2.4600246001840853</v>
      </c>
      <c r="L23" s="30">
        <v>3.1212484994770584</v>
      </c>
      <c r="M23" s="30">
        <v>3.8416763678470245</v>
      </c>
      <c r="N23" s="30">
        <v>4.70852017934551</v>
      </c>
      <c r="O23" s="30">
        <v>6.3169164881469175</v>
      </c>
      <c r="P23" s="30">
        <v>-0.80563947629140875</v>
      </c>
      <c r="Q23" s="30">
        <v>9.1370558376349553</v>
      </c>
      <c r="R23" s="30">
        <v>6.8837209301565672</v>
      </c>
      <c r="S23" s="30">
        <v>-0.17406440379471588</v>
      </c>
      <c r="T23" s="30">
        <v>-13.775065387961693</v>
      </c>
      <c r="U23" s="30">
        <v>-5.9584637556473812</v>
      </c>
      <c r="V23" s="30">
        <v>-4.1302479174054607</v>
      </c>
      <c r="W23" s="30">
        <v>1.3860673071590224</v>
      </c>
      <c r="X23" s="30">
        <v>-0.60264317476207419</v>
      </c>
      <c r="Y23" s="30">
        <v>-7.7931198867230993</v>
      </c>
      <c r="Z23" s="30">
        <v>-6.9973125615305554</v>
      </c>
    </row>
    <row r="24" spans="4:26" ht="25.5" customHeight="1">
      <c r="D24" s="29" t="s">
        <v>30</v>
      </c>
      <c r="E24" s="30">
        <v>-12.197802197862584</v>
      </c>
      <c r="F24" s="30">
        <v>6.0075093868501295</v>
      </c>
      <c r="G24" s="30">
        <v>-6.2573789847061745</v>
      </c>
      <c r="H24" s="30">
        <v>5.9193954659141568</v>
      </c>
      <c r="I24" s="30">
        <v>-6.1831153387612918</v>
      </c>
      <c r="J24" s="30">
        <v>-6.7173637516430791</v>
      </c>
      <c r="K24" s="30">
        <v>5.1630434783392021</v>
      </c>
      <c r="L24" s="30">
        <v>7.3643410852269442</v>
      </c>
      <c r="M24" s="30">
        <v>0.72202166064576634</v>
      </c>
      <c r="N24" s="30">
        <v>4.8984468338569842</v>
      </c>
      <c r="O24" s="30">
        <v>8.314350797270297</v>
      </c>
      <c r="P24" s="30">
        <v>4.2060988433430424</v>
      </c>
      <c r="Q24" s="30">
        <v>-1.1099899091377541</v>
      </c>
      <c r="R24" s="30">
        <v>13.979591836736383</v>
      </c>
      <c r="S24" s="30">
        <v>-10.026857654410492</v>
      </c>
      <c r="T24" s="30">
        <v>-3.8805970150188607</v>
      </c>
      <c r="U24" s="30">
        <v>-8.5430517196205749</v>
      </c>
      <c r="V24" s="30">
        <v>-6.4367990656018392</v>
      </c>
      <c r="W24" s="30">
        <v>3.6272166129213135</v>
      </c>
      <c r="X24" s="30">
        <v>0.37096441435775507</v>
      </c>
      <c r="Y24" s="30">
        <v>-10.678444278937993</v>
      </c>
      <c r="Z24" s="30">
        <v>0.13572729372719472</v>
      </c>
    </row>
    <row r="25" spans="4:26" ht="25.5" customHeight="1">
      <c r="D25" s="29" t="s">
        <v>31</v>
      </c>
      <c r="E25" s="30">
        <v>-5.8635394456364232</v>
      </c>
      <c r="F25" s="30">
        <v>5.436013590002875</v>
      </c>
      <c r="G25" s="30">
        <v>-8.0558539204718667</v>
      </c>
      <c r="H25" s="30">
        <v>11.565420560679396</v>
      </c>
      <c r="I25" s="30">
        <v>-8.6910994764751841</v>
      </c>
      <c r="J25" s="30">
        <v>-9.4036697247691148</v>
      </c>
      <c r="K25" s="30">
        <v>6.9620253164706547</v>
      </c>
      <c r="L25" s="30">
        <v>5.3254437869552973</v>
      </c>
      <c r="M25" s="30">
        <v>4.4943820224939701</v>
      </c>
      <c r="N25" s="30">
        <v>6.6666666667168251</v>
      </c>
      <c r="O25" s="30">
        <v>2.620967741881941</v>
      </c>
      <c r="P25" s="30">
        <v>5.0098231828008544</v>
      </c>
      <c r="Q25" s="30">
        <v>3.5547240411029302</v>
      </c>
      <c r="R25" s="30">
        <v>4.155374887095431</v>
      </c>
      <c r="S25" s="30">
        <v>-2.0815264527207722</v>
      </c>
      <c r="T25" s="30">
        <v>-10.097431355229237</v>
      </c>
      <c r="U25" s="30">
        <v>-2.2277332416862916</v>
      </c>
      <c r="V25" s="30">
        <v>-4.8571796857559857</v>
      </c>
      <c r="W25" s="30">
        <v>-4.3156932964069306</v>
      </c>
      <c r="X25" s="30">
        <v>-9.8847178236181499</v>
      </c>
      <c r="Y25" s="30">
        <v>-1.4778647603570505</v>
      </c>
      <c r="Z25" s="30">
        <v>12.306579921444104</v>
      </c>
    </row>
    <row r="26" spans="4:26" ht="25.5" customHeight="1">
      <c r="D26" s="29" t="s">
        <v>32</v>
      </c>
      <c r="E26" s="30">
        <v>-6.5310492505416313</v>
      </c>
      <c r="F26" s="30">
        <v>4.6964490262763503</v>
      </c>
      <c r="G26" s="30">
        <v>-6.564551422288778</v>
      </c>
      <c r="H26" s="30">
        <v>9.133489461449118</v>
      </c>
      <c r="I26" s="30">
        <v>-9.8712446352189005</v>
      </c>
      <c r="J26" s="30">
        <v>-10.833333333319462</v>
      </c>
      <c r="K26" s="30">
        <v>6.8090787716567513</v>
      </c>
      <c r="L26" s="30">
        <v>8.3750000000037961</v>
      </c>
      <c r="M26" s="30">
        <v>3.5755478662309104</v>
      </c>
      <c r="N26" s="30">
        <v>5.1224944320857224</v>
      </c>
      <c r="O26" s="30">
        <v>1.4830508474079185</v>
      </c>
      <c r="P26" s="30">
        <v>6.1586638831384155</v>
      </c>
      <c r="Q26" s="30">
        <v>8.357915437551755</v>
      </c>
      <c r="R26" s="30">
        <v>1.6333938293918937</v>
      </c>
      <c r="S26" s="30">
        <v>-2.0535714286294193</v>
      </c>
      <c r="T26" s="30">
        <v>-10.57429352782151</v>
      </c>
      <c r="U26" s="30">
        <v>-4.2419432918975541</v>
      </c>
      <c r="V26" s="30">
        <v>-1.0440286063324478</v>
      </c>
      <c r="W26" s="30">
        <v>-2.9650734254190403</v>
      </c>
      <c r="X26" s="30">
        <v>-25.30081033636532</v>
      </c>
      <c r="Y26" s="30">
        <v>19.308574845162994</v>
      </c>
      <c r="Z26" s="30">
        <v>9.7919439577210277</v>
      </c>
    </row>
    <row r="27" spans="4:26" ht="25.5" customHeight="1">
      <c r="D27" s="29" t="s">
        <v>33</v>
      </c>
      <c r="E27" s="30">
        <v>-2.4811218985432149</v>
      </c>
      <c r="F27" s="30">
        <v>1.9911504424667381</v>
      </c>
      <c r="G27" s="30">
        <v>-2.1691973970355161</v>
      </c>
      <c r="H27" s="30">
        <v>4.1019955654338469</v>
      </c>
      <c r="I27" s="30">
        <v>-7.0287539935753429</v>
      </c>
      <c r="J27" s="30">
        <v>-11.683848797321982</v>
      </c>
      <c r="K27" s="30">
        <v>5.7068741894393815</v>
      </c>
      <c r="L27" s="30">
        <v>12.88343558275451</v>
      </c>
      <c r="M27" s="30">
        <v>1.8478260870324226</v>
      </c>
      <c r="N27" s="30">
        <v>5.9765208110255319</v>
      </c>
      <c r="O27" s="30">
        <v>-2.2155085598307589</v>
      </c>
      <c r="P27" s="30">
        <v>7.2090628218328012</v>
      </c>
      <c r="Q27" s="30">
        <v>9.0297790585842641</v>
      </c>
      <c r="R27" s="30">
        <v>2.1145374449223153</v>
      </c>
      <c r="S27" s="30">
        <v>-4.4003451250842485</v>
      </c>
      <c r="T27" s="30">
        <v>-10.830324909791733</v>
      </c>
      <c r="U27" s="30">
        <v>-0.36313573855344394</v>
      </c>
      <c r="V27" s="30">
        <v>-7.8129189236005754</v>
      </c>
      <c r="W27" s="30">
        <v>1.6716412390724411</v>
      </c>
      <c r="X27" s="30">
        <v>-21.577762158786385</v>
      </c>
      <c r="Y27" s="30">
        <v>19.593868291404661</v>
      </c>
      <c r="Z27" s="30">
        <v>7.1511534690835488</v>
      </c>
    </row>
    <row r="28" spans="4:26" ht="25.5" customHeight="1">
      <c r="D28" s="29" t="s">
        <v>34</v>
      </c>
      <c r="E28" s="30">
        <v>-3.0270270270525201</v>
      </c>
      <c r="F28" s="30">
        <v>-2.1181716834213771</v>
      </c>
      <c r="G28" s="30">
        <v>-1.2528473803596674</v>
      </c>
      <c r="H28" s="30">
        <v>7.8431372549494283</v>
      </c>
      <c r="I28" s="30">
        <v>-6.3101604278539059</v>
      </c>
      <c r="J28" s="30">
        <v>-12.67123287677795</v>
      </c>
      <c r="K28" s="30">
        <v>5.8823529413019715</v>
      </c>
      <c r="L28" s="30">
        <v>12.469135802349363</v>
      </c>
      <c r="M28" s="30">
        <v>-1.2074643248693451</v>
      </c>
      <c r="N28" s="30">
        <v>5.8888888889447211</v>
      </c>
      <c r="O28" s="30">
        <v>1.2591815319970001</v>
      </c>
      <c r="P28" s="30">
        <v>6.8393782383034285</v>
      </c>
      <c r="Q28" s="30">
        <v>8.1474296798793802</v>
      </c>
      <c r="R28" s="30">
        <v>-2.6905829596281183</v>
      </c>
      <c r="S28" s="30">
        <v>-0.7373271889005828</v>
      </c>
      <c r="T28" s="30">
        <v>-9.0064995357347684</v>
      </c>
      <c r="U28" s="30">
        <v>0.13628655347335261</v>
      </c>
      <c r="V28" s="30">
        <v>-11.57720302045594</v>
      </c>
      <c r="W28" s="30">
        <v>4.3846601508761296</v>
      </c>
      <c r="X28" s="30">
        <v>-16.184142377393187</v>
      </c>
      <c r="Y28" s="30">
        <v>11.818421582623362</v>
      </c>
      <c r="Z28" s="30">
        <v>8.0184549382300574</v>
      </c>
    </row>
    <row r="29" spans="4:26" ht="25.5" customHeight="1">
      <c r="D29" s="29" t="s">
        <v>35</v>
      </c>
      <c r="E29" s="30">
        <v>-2.1482277122093163</v>
      </c>
      <c r="F29" s="30">
        <v>7.2447859496000078</v>
      </c>
      <c r="G29" s="30">
        <v>-1.9447287615437792</v>
      </c>
      <c r="H29" s="30">
        <v>3.3402922755159326</v>
      </c>
      <c r="I29" s="30">
        <v>-10.101010101001762</v>
      </c>
      <c r="J29" s="30">
        <v>-10.112359550513228</v>
      </c>
      <c r="K29" s="30">
        <v>4.7499999999260467</v>
      </c>
      <c r="L29" s="30">
        <v>15.274463007181826</v>
      </c>
      <c r="M29" s="30">
        <v>-3.9337474119490845</v>
      </c>
      <c r="N29" s="30">
        <v>7.7586206896129273</v>
      </c>
      <c r="O29" s="30">
        <v>0.70000000003533902</v>
      </c>
      <c r="P29" s="30">
        <v>7.7457795431557619</v>
      </c>
      <c r="Q29" s="30">
        <v>7.7419354839395993</v>
      </c>
      <c r="R29" s="30">
        <v>-0.34217279729391592</v>
      </c>
      <c r="S29" s="30">
        <v>-4.2918454936060506</v>
      </c>
      <c r="T29" s="30">
        <v>-9.9551569506240671</v>
      </c>
      <c r="U29" s="30">
        <v>-0.93537818215400081</v>
      </c>
      <c r="V29" s="30">
        <v>-8.7499907514211657</v>
      </c>
      <c r="W29" s="30">
        <v>5.017210900199065</v>
      </c>
      <c r="X29" s="30">
        <v>-10.626625385605259</v>
      </c>
      <c r="Y29" s="30">
        <v>6.662998653198704</v>
      </c>
      <c r="Z29" s="30">
        <v>17.433459847360822</v>
      </c>
    </row>
    <row r="30" spans="4:26" ht="25.5" customHeight="1">
      <c r="D30" s="29" t="s">
        <v>36</v>
      </c>
      <c r="E30" s="30">
        <v>3.828828828852493</v>
      </c>
      <c r="F30" s="30">
        <v>10.629067245145363</v>
      </c>
      <c r="G30" s="30">
        <v>-8.529411764771444</v>
      </c>
      <c r="H30" s="30">
        <v>1.6077170417926112</v>
      </c>
      <c r="I30" s="30">
        <v>-6.2236286919115091</v>
      </c>
      <c r="J30" s="30">
        <v>-6.2992125984768332</v>
      </c>
      <c r="K30" s="30">
        <v>4.0816326530869196</v>
      </c>
      <c r="L30" s="30">
        <v>11.764705882289682</v>
      </c>
      <c r="M30" s="30">
        <v>-4.4375644993824519</v>
      </c>
      <c r="N30" s="30">
        <v>9.2872570193418991</v>
      </c>
      <c r="O30" s="30">
        <v>1.6798418973016371</v>
      </c>
      <c r="P30" s="30">
        <v>9.9125364430925345</v>
      </c>
      <c r="Q30" s="30">
        <v>5.3934571176016188</v>
      </c>
      <c r="R30" s="30">
        <v>0.41946308721352299</v>
      </c>
      <c r="S30" s="30">
        <v>-7.1010860484523537</v>
      </c>
      <c r="T30" s="30">
        <v>-9.6223021581913422</v>
      </c>
      <c r="U30" s="30">
        <v>-2.8968942090110139</v>
      </c>
      <c r="V30" s="30">
        <v>-1.899526470043178</v>
      </c>
      <c r="W30" s="30">
        <v>-2.7903858267678605</v>
      </c>
      <c r="X30" s="30">
        <v>-9.0460828756096507</v>
      </c>
      <c r="Y30" s="30">
        <v>0.39545517533923213</v>
      </c>
      <c r="Z30" s="30">
        <v>30.306101983754054</v>
      </c>
    </row>
    <row r="31" spans="4:26" ht="25.5" customHeight="1">
      <c r="D31" s="29" t="s">
        <v>37</v>
      </c>
      <c r="E31" s="30">
        <v>0.68337129840214672</v>
      </c>
      <c r="F31" s="30">
        <v>10.972850678723933</v>
      </c>
      <c r="G31" s="30">
        <v>-7.8491335371300046</v>
      </c>
      <c r="H31" s="30">
        <v>4.0929203540024162</v>
      </c>
      <c r="I31" s="30">
        <v>-7.4388947927719435</v>
      </c>
      <c r="J31" s="30">
        <v>-6.6590126291678819</v>
      </c>
      <c r="K31" s="30">
        <v>3.6900369003478373</v>
      </c>
      <c r="L31" s="30">
        <v>13.048635824456545</v>
      </c>
      <c r="M31" s="30">
        <v>-3.7775445961133469</v>
      </c>
      <c r="N31" s="30">
        <v>10.468920392662827</v>
      </c>
      <c r="O31" s="30">
        <v>-1.2833168805842843</v>
      </c>
      <c r="P31" s="30">
        <v>11.300000000020649</v>
      </c>
      <c r="Q31" s="30">
        <v>4.2228212040009927</v>
      </c>
      <c r="R31" s="30">
        <v>2.9310344826749324</v>
      </c>
      <c r="S31" s="30">
        <v>-8.4589614739630008</v>
      </c>
      <c r="T31" s="30">
        <v>-8.6916742909640234</v>
      </c>
      <c r="U31" s="30">
        <v>-4.0509341921822539</v>
      </c>
      <c r="V31" s="30">
        <v>-4.5140536424198352</v>
      </c>
      <c r="W31" s="30">
        <v>-0.52707173012419561</v>
      </c>
      <c r="X31" s="30">
        <v>-5.3488961502858761</v>
      </c>
      <c r="Y31" s="30">
        <v>-4.1889967336043554</v>
      </c>
      <c r="Z31" s="30">
        <v>34.707348467503294</v>
      </c>
    </row>
    <row r="32" spans="4:26" ht="25.5" customHeight="1">
      <c r="D32" s="29" t="s">
        <v>38</v>
      </c>
      <c r="E32" s="30">
        <v>0.88593576960909193</v>
      </c>
      <c r="F32" s="30">
        <v>9.1108671789668314</v>
      </c>
      <c r="G32" s="30">
        <v>-4.3259557344235482</v>
      </c>
      <c r="H32" s="30">
        <v>1.2618296529906425</v>
      </c>
      <c r="I32" s="30">
        <v>-8.9304257527720754</v>
      </c>
      <c r="J32" s="30">
        <v>-5.7012542759964706</v>
      </c>
      <c r="K32" s="30">
        <v>5.804111245435517</v>
      </c>
      <c r="L32" s="30">
        <v>10.971428571508213</v>
      </c>
      <c r="M32" s="30">
        <v>1.2358393408787638</v>
      </c>
      <c r="N32" s="30">
        <v>5.1881993895948719</v>
      </c>
      <c r="O32" s="30">
        <v>-0.58027079303368811</v>
      </c>
      <c r="P32" s="30">
        <v>11.478599221766949</v>
      </c>
      <c r="Q32" s="30">
        <v>6.6317626527052198</v>
      </c>
      <c r="R32" s="30">
        <v>2.2094926350133104</v>
      </c>
      <c r="S32" s="30">
        <v>-11.369095276195484</v>
      </c>
      <c r="T32" s="30">
        <v>-10.027100270949907</v>
      </c>
      <c r="U32" s="30">
        <v>-0.9485729316994207</v>
      </c>
      <c r="V32" s="30">
        <v>-5.255106405956667</v>
      </c>
      <c r="W32" s="30">
        <v>2.9373866908164681</v>
      </c>
      <c r="X32" s="30">
        <v>-5.0278220840011434</v>
      </c>
      <c r="Y32" s="30">
        <v>-7.6281256052142421</v>
      </c>
      <c r="Z32" s="30">
        <v>34.291282625708533</v>
      </c>
    </row>
    <row r="33" spans="4:26" ht="25.5" customHeight="1">
      <c r="D33" s="29" t="s">
        <v>39</v>
      </c>
      <c r="E33" s="30">
        <v>2.2144522144854628</v>
      </c>
      <c r="F33" s="30">
        <v>4.332953249645688</v>
      </c>
      <c r="G33" s="30">
        <v>0.76502732244292382</v>
      </c>
      <c r="H33" s="30">
        <v>0</v>
      </c>
      <c r="I33" s="30">
        <v>-8.5683297179995339</v>
      </c>
      <c r="J33" s="30">
        <v>-3.0842230131237658</v>
      </c>
      <c r="K33" s="30">
        <v>6.4871481028794697</v>
      </c>
      <c r="L33" s="30">
        <v>5.1724137930757141</v>
      </c>
      <c r="M33" s="30">
        <v>3.0601092896443527</v>
      </c>
      <c r="N33" s="30">
        <v>6.2566277837180495</v>
      </c>
      <c r="O33" s="30">
        <v>1.0978043911723967</v>
      </c>
      <c r="P33" s="30">
        <v>7.50246791707605</v>
      </c>
      <c r="Q33" s="30">
        <v>8.9072543617878317</v>
      </c>
      <c r="R33" s="30">
        <v>8.4317032072811493E-2</v>
      </c>
      <c r="S33" s="30">
        <v>-12.047177759054872</v>
      </c>
      <c r="T33" s="30">
        <v>-7.8544061302615598</v>
      </c>
      <c r="U33" s="30">
        <v>-2.4753760901004229</v>
      </c>
      <c r="V33" s="30">
        <v>-2.8350177230288098</v>
      </c>
      <c r="W33" s="30">
        <v>0.98892639932781634</v>
      </c>
      <c r="X33" s="30">
        <v>-6.554945210062546</v>
      </c>
      <c r="Y33" s="30">
        <v>-6.975350628121479</v>
      </c>
      <c r="Z33" s="30">
        <v>27.31383459776151</v>
      </c>
    </row>
    <row r="34" spans="4:26" ht="25.5" customHeight="1">
      <c r="D34" s="29" t="s">
        <v>40</v>
      </c>
      <c r="E34" s="30">
        <v>-0.22099447509413839</v>
      </c>
      <c r="F34" s="30">
        <v>4.9833887042932012</v>
      </c>
      <c r="G34" s="30">
        <v>-0.42194092818598206</v>
      </c>
      <c r="H34" s="30">
        <v>3.0720338982462181</v>
      </c>
      <c r="I34" s="30">
        <v>-7.297019527277337</v>
      </c>
      <c r="J34" s="30">
        <v>-4.5454545453899158</v>
      </c>
      <c r="K34" s="30">
        <v>3.2520325203527101</v>
      </c>
      <c r="L34" s="30">
        <v>6.2992125983456937</v>
      </c>
      <c r="M34" s="30">
        <v>5.5026455026594645</v>
      </c>
      <c r="N34" s="30">
        <v>6.4192577733263922</v>
      </c>
      <c r="O34" s="30">
        <v>0.37700282755592784</v>
      </c>
      <c r="P34" s="30">
        <v>5.6338028168705812</v>
      </c>
      <c r="Q34" s="30">
        <v>5.8666666666362666</v>
      </c>
      <c r="R34" s="30">
        <v>2.0151133502139817</v>
      </c>
      <c r="S34" s="30">
        <v>-9.7942386831351698</v>
      </c>
      <c r="T34" s="30">
        <v>-5.4744525548198419</v>
      </c>
      <c r="U34" s="30">
        <v>-7.0085608754331563</v>
      </c>
      <c r="V34" s="30">
        <v>0.13238037539398118</v>
      </c>
      <c r="W34" s="30">
        <v>-0.95405122958626132</v>
      </c>
      <c r="X34" s="30">
        <v>-6.4541404308612655</v>
      </c>
      <c r="Y34" s="30">
        <v>-6.1707303151594122</v>
      </c>
      <c r="Z34" s="30" t="s">
        <v>82</v>
      </c>
    </row>
    <row r="35" spans="4:26" ht="37.5">
      <c r="D35" s="35" t="s">
        <v>75</v>
      </c>
      <c r="E35" s="36">
        <v>-2.8095543149989632</v>
      </c>
      <c r="F35" s="36">
        <v>5.6779661016869376</v>
      </c>
      <c r="G35" s="36">
        <v>-4.2947518488663743</v>
      </c>
      <c r="H35" s="36">
        <v>4.6271296899554448</v>
      </c>
      <c r="I35" s="36">
        <v>-7.3589606691373373</v>
      </c>
      <c r="J35" s="36">
        <v>-8.029968302776691</v>
      </c>
      <c r="K35" s="36">
        <v>5.0548302872205797</v>
      </c>
      <c r="L35" s="36">
        <v>9.3249826026256208</v>
      </c>
      <c r="M35" s="36">
        <v>0.8274984086773518</v>
      </c>
      <c r="N35" s="36">
        <v>6.5656565656494026</v>
      </c>
      <c r="O35" s="36">
        <v>1.5402843601879823</v>
      </c>
      <c r="P35" s="36">
        <v>6.8761460243399686</v>
      </c>
      <c r="Q35" s="36">
        <v>6.3245730328374883</v>
      </c>
      <c r="R35" s="36">
        <v>2.6111192606635525</v>
      </c>
      <c r="S35" s="36">
        <v>-6.1472480342999898</v>
      </c>
      <c r="T35" s="36">
        <v>-9.2155369383157932</v>
      </c>
      <c r="U35" s="36">
        <v>-3.2947576943597068</v>
      </c>
      <c r="V35" s="36">
        <v>-4.9428140756678669</v>
      </c>
      <c r="W35" s="36">
        <v>0.62530325936631659</v>
      </c>
      <c r="X35" s="36">
        <v>-9.7041516084579342</v>
      </c>
      <c r="Y35" s="36">
        <v>0.27030051598631033</v>
      </c>
      <c r="Z35" s="36" t="s">
        <v>82</v>
      </c>
    </row>
    <row r="36" spans="4:26" ht="25.5" customHeight="1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3"/>
      <c r="Q36" s="34"/>
      <c r="R36" s="34"/>
      <c r="S36" s="34"/>
      <c r="T36" s="34"/>
      <c r="U36" s="34"/>
    </row>
    <row r="37" spans="4:26" ht="25.5" customHeight="1">
      <c r="D37" s="129" t="s">
        <v>42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4:26" ht="25.5" customHeight="1">
      <c r="D38" s="128" t="s">
        <v>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4:26" ht="25.5" customHeight="1">
      <c r="D39" s="27"/>
      <c r="E39" s="28">
        <v>2001</v>
      </c>
      <c r="F39" s="28">
        <v>2002</v>
      </c>
      <c r="G39" s="28">
        <v>2003</v>
      </c>
      <c r="H39" s="28">
        <v>2004</v>
      </c>
      <c r="I39" s="28">
        <v>2005</v>
      </c>
      <c r="J39" s="28">
        <v>2006</v>
      </c>
      <c r="K39" s="28">
        <v>2007</v>
      </c>
      <c r="L39" s="28">
        <v>2008</v>
      </c>
      <c r="M39" s="28">
        <v>2009</v>
      </c>
      <c r="N39" s="28">
        <v>2010</v>
      </c>
      <c r="O39" s="28">
        <v>2011</v>
      </c>
      <c r="P39" s="28">
        <v>2012</v>
      </c>
      <c r="Q39" s="28">
        <v>2013</v>
      </c>
      <c r="R39" s="28">
        <v>2014</v>
      </c>
      <c r="S39" s="28">
        <v>2015</v>
      </c>
      <c r="T39" s="28">
        <v>2016</v>
      </c>
      <c r="U39" s="28">
        <v>2017</v>
      </c>
      <c r="V39" s="28">
        <v>2018</v>
      </c>
      <c r="W39" s="28">
        <v>2019</v>
      </c>
      <c r="X39" s="28">
        <v>2020</v>
      </c>
      <c r="Y39" s="28">
        <v>2021</v>
      </c>
      <c r="Z39" s="28">
        <v>2022</v>
      </c>
    </row>
    <row r="40" spans="4:26" ht="25.5" customHeight="1">
      <c r="D40" s="29" t="s">
        <v>29</v>
      </c>
      <c r="E40" s="30">
        <v>3.2894736843086747</v>
      </c>
      <c r="F40" s="30">
        <v>-1.1146496816411111</v>
      </c>
      <c r="G40" s="30">
        <v>-5.3140096617338202</v>
      </c>
      <c r="H40" s="30">
        <v>3.2312925170336904</v>
      </c>
      <c r="I40" s="30">
        <v>6.2602965402283939</v>
      </c>
      <c r="J40" s="30">
        <v>4.8062015505055067</v>
      </c>
      <c r="K40" s="30">
        <v>4.8816568046342379</v>
      </c>
      <c r="L40" s="30">
        <v>8.4626234133521105</v>
      </c>
      <c r="M40" s="30">
        <v>7.0221066318867598</v>
      </c>
      <c r="N40" s="30">
        <v>10.206561360961985</v>
      </c>
      <c r="O40" s="30">
        <v>4.1896361630872292</v>
      </c>
      <c r="P40" s="30">
        <v>8.4656084656247632</v>
      </c>
      <c r="Q40" s="30">
        <v>3.317073170710283</v>
      </c>
      <c r="R40" s="30">
        <v>5.5712936733009366</v>
      </c>
      <c r="S40" s="30">
        <v>0.17889087654057167</v>
      </c>
      <c r="T40" s="30">
        <v>-5.8035714285205486</v>
      </c>
      <c r="U40" s="30">
        <v>0.2890718937518244</v>
      </c>
      <c r="V40" s="30">
        <v>3.1184734323171925</v>
      </c>
      <c r="W40" s="30">
        <v>2.2722168977192148</v>
      </c>
      <c r="X40" s="30">
        <v>-2.7437826347609162</v>
      </c>
      <c r="Y40" s="30">
        <v>1.2548043117854846</v>
      </c>
      <c r="Z40" s="30">
        <v>-0.96792370688789653</v>
      </c>
    </row>
    <row r="41" spans="4:26" ht="25.5" customHeight="1">
      <c r="D41" s="29" t="s">
        <v>30</v>
      </c>
      <c r="E41" s="30">
        <v>0.66225165553706056</v>
      </c>
      <c r="F41" s="30">
        <v>-2.6315789473732809</v>
      </c>
      <c r="G41" s="30">
        <v>-4.3918918918529055</v>
      </c>
      <c r="H41" s="30">
        <v>4.7703180212332219</v>
      </c>
      <c r="I41" s="30">
        <v>1.0118043845340763</v>
      </c>
      <c r="J41" s="30">
        <v>7.3455759598448855</v>
      </c>
      <c r="K41" s="30">
        <v>6.9984447900355296</v>
      </c>
      <c r="L41" s="30">
        <v>8.2848837210047535</v>
      </c>
      <c r="M41" s="30">
        <v>5.7718120804108208</v>
      </c>
      <c r="N41" s="30">
        <v>11.548223350296215</v>
      </c>
      <c r="O41" s="30">
        <v>2.6166097838020708</v>
      </c>
      <c r="P41" s="30">
        <v>13.303769401359267</v>
      </c>
      <c r="Q41" s="30">
        <v>-2.0547945205381946</v>
      </c>
      <c r="R41" s="30">
        <v>5.494505494473545</v>
      </c>
      <c r="S41" s="30">
        <v>-1.7992424241534466</v>
      </c>
      <c r="T41" s="30">
        <v>-1.3500482160363481</v>
      </c>
      <c r="U41" s="30">
        <v>-0.70022269769024481</v>
      </c>
      <c r="V41" s="30">
        <v>1.9602776119878706</v>
      </c>
      <c r="W41" s="30">
        <v>1.3394703916432826</v>
      </c>
      <c r="X41" s="30">
        <v>3.9858627850986039</v>
      </c>
      <c r="Y41" s="30">
        <v>-4.5615382560196593</v>
      </c>
      <c r="Z41" s="30">
        <v>2.0158342407271768</v>
      </c>
    </row>
    <row r="42" spans="4:26" ht="25.5" customHeight="1">
      <c r="D42" s="29" t="s">
        <v>31</v>
      </c>
      <c r="E42" s="30">
        <v>4.8361934476776725</v>
      </c>
      <c r="F42" s="30">
        <v>3.2738095238566522</v>
      </c>
      <c r="G42" s="30">
        <v>-13.256484149952641</v>
      </c>
      <c r="H42" s="30">
        <v>3.8205980067696821</v>
      </c>
      <c r="I42" s="30">
        <v>9.7599999999885121</v>
      </c>
      <c r="J42" s="30">
        <v>3.4985422740567707</v>
      </c>
      <c r="K42" s="30">
        <v>9.4366197183407117</v>
      </c>
      <c r="L42" s="30">
        <v>8.4942084941801212</v>
      </c>
      <c r="M42" s="30">
        <v>-0.2372479241805614</v>
      </c>
      <c r="N42" s="30">
        <v>15.457788347205859</v>
      </c>
      <c r="O42" s="30">
        <v>1.4418125643985924</v>
      </c>
      <c r="P42" s="30">
        <v>12.385786802024912</v>
      </c>
      <c r="Q42" s="30">
        <v>4.0650406504015635</v>
      </c>
      <c r="R42" s="30">
        <v>-2.7777777777831636</v>
      </c>
      <c r="S42" s="30">
        <v>-2.410714285631621</v>
      </c>
      <c r="T42" s="30">
        <v>-1.1893870083252267</v>
      </c>
      <c r="U42" s="30">
        <v>-7.0188676155992669</v>
      </c>
      <c r="V42" s="30">
        <v>15.401344320452214</v>
      </c>
      <c r="W42" s="30">
        <v>-5.8095938498669453</v>
      </c>
      <c r="X42" s="30">
        <v>10.983331163364983</v>
      </c>
      <c r="Y42" s="30">
        <v>-3.8766670103040246</v>
      </c>
      <c r="Z42" s="30">
        <v>-3.3601020833740058</v>
      </c>
    </row>
    <row r="43" spans="4:26" ht="25.5" customHeight="1">
      <c r="D43" s="29" t="s">
        <v>32</v>
      </c>
      <c r="E43" s="30">
        <v>0.61255742734573904</v>
      </c>
      <c r="F43" s="30">
        <v>-6.2404870624754523</v>
      </c>
      <c r="G43" s="30">
        <v>-0.97402597407318936</v>
      </c>
      <c r="H43" s="30">
        <v>6.7213114754941072</v>
      </c>
      <c r="I43" s="30">
        <v>-1.228878648235332</v>
      </c>
      <c r="J43" s="30">
        <v>14.152410575471031</v>
      </c>
      <c r="K43" s="30">
        <v>4.0871934603806892</v>
      </c>
      <c r="L43" s="30">
        <v>0.52356020949853033</v>
      </c>
      <c r="M43" s="30">
        <v>14.192708333335812</v>
      </c>
      <c r="N43" s="30">
        <v>5.4732041049109448</v>
      </c>
      <c r="O43" s="30">
        <v>10.486486486425095</v>
      </c>
      <c r="P43" s="30">
        <v>3.6203522504824948</v>
      </c>
      <c r="Q43" s="30">
        <v>-5.3824362605678129</v>
      </c>
      <c r="R43" s="30">
        <v>10.079840319361377</v>
      </c>
      <c r="S43" s="30">
        <v>-1.9945602901460302</v>
      </c>
      <c r="T43" s="30">
        <v>-4.6253469009994497</v>
      </c>
      <c r="U43" s="30">
        <v>3.0311030205700806</v>
      </c>
      <c r="V43" s="30">
        <v>8.6451949227916991E-2</v>
      </c>
      <c r="W43" s="30">
        <v>1.5072307115234107</v>
      </c>
      <c r="X43" s="30">
        <v>4.665722293398189</v>
      </c>
      <c r="Y43" s="30">
        <v>-1.7235104112474309</v>
      </c>
      <c r="Z43" s="30">
        <v>4.0536706122344501</v>
      </c>
    </row>
    <row r="44" spans="4:26" ht="25.5" customHeight="1">
      <c r="D44" s="29" t="s">
        <v>33</v>
      </c>
      <c r="E44" s="30">
        <v>0.31999999995555584</v>
      </c>
      <c r="F44" s="30">
        <v>3.3492822966336044</v>
      </c>
      <c r="G44" s="30">
        <v>-6.6358024691688611</v>
      </c>
      <c r="H44" s="30">
        <v>4.9586776860070181</v>
      </c>
      <c r="I44" s="30">
        <v>1.2598425196869822</v>
      </c>
      <c r="J44" s="30">
        <v>7.3094867806612118</v>
      </c>
      <c r="K44" s="30">
        <v>8.260869565295037</v>
      </c>
      <c r="L44" s="30">
        <v>8.4337349397138883</v>
      </c>
      <c r="M44" s="30">
        <v>6.6666666667127394</v>
      </c>
      <c r="N44" s="30">
        <v>8.2175925925546345</v>
      </c>
      <c r="O44" s="30">
        <v>1.9251336898127969</v>
      </c>
      <c r="P44" s="30">
        <v>8.8142707241049667</v>
      </c>
      <c r="Q44" s="30">
        <v>2.6036644164949552</v>
      </c>
      <c r="R44" s="30">
        <v>2.7255639098722639</v>
      </c>
      <c r="S44" s="30">
        <v>-2.0128087831935426</v>
      </c>
      <c r="T44" s="30">
        <v>-5.5088702147735535</v>
      </c>
      <c r="U44" s="30">
        <v>4.5615597650727757E-2</v>
      </c>
      <c r="V44" s="30">
        <v>8.0042202834031748</v>
      </c>
      <c r="W44" s="30">
        <v>-1.1429574870199466</v>
      </c>
      <c r="X44" s="30">
        <v>9.3243597628481787</v>
      </c>
      <c r="Y44" s="30">
        <v>-4.253599170526412</v>
      </c>
      <c r="Z44" s="30">
        <v>-0.46056314734116421</v>
      </c>
    </row>
    <row r="45" spans="4:26" ht="25.5" customHeight="1">
      <c r="D45" s="29" t="s">
        <v>34</v>
      </c>
      <c r="E45" s="30">
        <v>0.48000000002292875</v>
      </c>
      <c r="F45" s="30">
        <v>-1.9108280255685894</v>
      </c>
      <c r="G45" s="30">
        <v>-8.6038961038890083</v>
      </c>
      <c r="H45" s="30">
        <v>8.8809946713689136</v>
      </c>
      <c r="I45" s="30">
        <v>3.4257748776350905</v>
      </c>
      <c r="J45" s="30">
        <v>8.5173501577916699</v>
      </c>
      <c r="K45" s="30">
        <v>8.2848837210047535</v>
      </c>
      <c r="L45" s="30">
        <v>1.4765100669839493</v>
      </c>
      <c r="M45" s="30">
        <v>8.2010582011134758</v>
      </c>
      <c r="N45" s="30">
        <v>11.858190709118087</v>
      </c>
      <c r="O45" s="30">
        <v>2.7322404370849096</v>
      </c>
      <c r="P45" s="30">
        <v>11.170212766022081</v>
      </c>
      <c r="Q45" s="30">
        <v>-0.76555023923536858</v>
      </c>
      <c r="R45" s="30">
        <v>0.77145612343390013</v>
      </c>
      <c r="S45" s="30">
        <v>-2.6794258373773805</v>
      </c>
      <c r="T45" s="30">
        <v>-1.6715830874464488</v>
      </c>
      <c r="U45" s="30">
        <v>0.84126597807512304</v>
      </c>
      <c r="V45" s="30">
        <v>4.043489659182109</v>
      </c>
      <c r="W45" s="30">
        <v>0.75838279389583985</v>
      </c>
      <c r="X45" s="30">
        <v>6.4508565985368138</v>
      </c>
      <c r="Y45" s="30">
        <v>-3.0227331976392935</v>
      </c>
      <c r="Z45" s="30">
        <v>2.2362664183479097</v>
      </c>
    </row>
    <row r="46" spans="4:26" ht="25.5" customHeight="1">
      <c r="D46" s="29" t="s">
        <v>35</v>
      </c>
      <c r="E46" s="30">
        <v>-3.0864197530053317</v>
      </c>
      <c r="F46" s="30">
        <v>0</v>
      </c>
      <c r="G46" s="30">
        <v>-5.4140127389920796</v>
      </c>
      <c r="H46" s="30">
        <v>10.269360269360895</v>
      </c>
      <c r="I46" s="30">
        <v>3.3587786260048436</v>
      </c>
      <c r="J46" s="30">
        <v>5.0221565730846685</v>
      </c>
      <c r="K46" s="30">
        <v>4.7819971871889466</v>
      </c>
      <c r="L46" s="30">
        <v>5.3691275166332764</v>
      </c>
      <c r="M46" s="30">
        <v>10.06369426762841</v>
      </c>
      <c r="N46" s="30">
        <v>11.111111111125505</v>
      </c>
      <c r="O46" s="30">
        <v>4.5833333332803372</v>
      </c>
      <c r="P46" s="30">
        <v>4.8804780876994025</v>
      </c>
      <c r="Q46" s="30">
        <v>2.7540360873594461</v>
      </c>
      <c r="R46" s="30">
        <v>0</v>
      </c>
      <c r="S46" s="30">
        <v>-2.6802218114508003</v>
      </c>
      <c r="T46" s="30">
        <v>-1.0446343779822342</v>
      </c>
      <c r="U46" s="30">
        <v>0.28085775676836011</v>
      </c>
      <c r="V46" s="30">
        <v>1.3363797605592032</v>
      </c>
      <c r="W46" s="30">
        <v>1.7344007202475975</v>
      </c>
      <c r="X46" s="30">
        <v>9.8334619595493713</v>
      </c>
      <c r="Y46" s="30">
        <v>-1.7716424817315057</v>
      </c>
      <c r="Z46" s="30">
        <v>-0.26804181041452102</v>
      </c>
    </row>
    <row r="47" spans="4:26" ht="25.5" customHeight="1">
      <c r="D47" s="29" t="s">
        <v>36</v>
      </c>
      <c r="E47" s="30">
        <v>0</v>
      </c>
      <c r="F47" s="30">
        <v>1.5624999999589884</v>
      </c>
      <c r="G47" s="30">
        <v>-5.6923076922984039</v>
      </c>
      <c r="H47" s="30">
        <v>3.9151712887519396</v>
      </c>
      <c r="I47" s="30">
        <v>4.7095761382008439</v>
      </c>
      <c r="J47" s="30">
        <v>7.4962518740320006</v>
      </c>
      <c r="K47" s="30">
        <v>6.2761506276065804</v>
      </c>
      <c r="L47" s="30">
        <v>7.8740157481194339</v>
      </c>
      <c r="M47" s="30">
        <v>8.5158150850646699</v>
      </c>
      <c r="N47" s="30">
        <v>7.1748878923901804</v>
      </c>
      <c r="O47" s="30">
        <v>3.8702928870214537</v>
      </c>
      <c r="P47" s="30">
        <v>8.5599194360539421</v>
      </c>
      <c r="Q47" s="30">
        <v>5.5658627087819212</v>
      </c>
      <c r="R47" s="30">
        <v>-1.4938488576837328</v>
      </c>
      <c r="S47" s="30">
        <v>-4.817127564707202</v>
      </c>
      <c r="T47" s="30">
        <v>-2.1555763823453811</v>
      </c>
      <c r="U47" s="30">
        <v>1.6780787039770928</v>
      </c>
      <c r="V47" s="30">
        <v>5.5184430498743442</v>
      </c>
      <c r="W47" s="30">
        <v>2.4522899783532948</v>
      </c>
      <c r="X47" s="30">
        <v>3.0012612872675426</v>
      </c>
      <c r="Y47" s="30">
        <v>-4.6703514675454194</v>
      </c>
      <c r="Z47" s="30">
        <v>1.3970573641578943</v>
      </c>
    </row>
    <row r="48" spans="4:26" ht="25.5" customHeight="1">
      <c r="D48" s="29" t="s">
        <v>37</v>
      </c>
      <c r="E48" s="30">
        <v>-0.46656298602560931</v>
      </c>
      <c r="F48" s="30">
        <v>-6.0937499999450306</v>
      </c>
      <c r="G48" s="30">
        <v>-3.6605657238445333</v>
      </c>
      <c r="H48" s="30">
        <v>9.1537132987823178</v>
      </c>
      <c r="I48" s="30">
        <v>3.7974683544371057</v>
      </c>
      <c r="J48" s="30">
        <v>10.823170731661769</v>
      </c>
      <c r="K48" s="30">
        <v>6.3273727648387013</v>
      </c>
      <c r="L48" s="30">
        <v>1.2936610607679588</v>
      </c>
      <c r="M48" s="30">
        <v>9.7062579822106763</v>
      </c>
      <c r="N48" s="30">
        <v>9.778812572705009</v>
      </c>
      <c r="O48" s="30">
        <v>3.4994697773567118</v>
      </c>
      <c r="P48" s="30">
        <v>9.8360655736670299</v>
      </c>
      <c r="Q48" s="30">
        <v>0.93283582097583029</v>
      </c>
      <c r="R48" s="30">
        <v>-1.9408502772539027</v>
      </c>
      <c r="S48" s="30">
        <v>-2.1677662583154622</v>
      </c>
      <c r="T48" s="30">
        <v>-2.4084778419409814</v>
      </c>
      <c r="U48" s="30">
        <v>5.7911674908749378</v>
      </c>
      <c r="V48" s="30">
        <v>0.47002276953134192</v>
      </c>
      <c r="W48" s="30">
        <v>0.18577244536215343</v>
      </c>
      <c r="X48" s="30">
        <v>4.3318605347115069</v>
      </c>
      <c r="Y48" s="30">
        <v>-3.1463789329621905</v>
      </c>
      <c r="Z48" s="30">
        <v>3.7561212914450248</v>
      </c>
    </row>
    <row r="49" spans="4:26" ht="25.5" customHeight="1">
      <c r="D49" s="29" t="s">
        <v>38</v>
      </c>
      <c r="E49" s="30">
        <v>1.8867924527437907</v>
      </c>
      <c r="F49" s="30">
        <v>-0.61728395053193275</v>
      </c>
      <c r="G49" s="30">
        <v>-4.1925465838763216</v>
      </c>
      <c r="H49" s="30">
        <v>10.696920583435165</v>
      </c>
      <c r="I49" s="30">
        <v>1.3177159590677556</v>
      </c>
      <c r="J49" s="30">
        <v>6.2138728322333803</v>
      </c>
      <c r="K49" s="30">
        <v>5.5782312925858335</v>
      </c>
      <c r="L49" s="30">
        <v>7.2164948453712352</v>
      </c>
      <c r="M49" s="30">
        <v>12.259615384530932</v>
      </c>
      <c r="N49" s="30">
        <v>6.6381156317355527</v>
      </c>
      <c r="O49" s="30">
        <v>2.3092369477528907</v>
      </c>
      <c r="P49" s="30">
        <v>6.5750736015974587</v>
      </c>
      <c r="Q49" s="30">
        <v>3.2228360957829771</v>
      </c>
      <c r="R49" s="30">
        <v>1.8733273862528099</v>
      </c>
      <c r="S49" s="30">
        <v>-0.35026269697433499</v>
      </c>
      <c r="T49" s="30">
        <v>-6.4147627416968112</v>
      </c>
      <c r="U49" s="30">
        <v>1.4806270446238834</v>
      </c>
      <c r="V49" s="30">
        <v>2.0103680475352492</v>
      </c>
      <c r="W49" s="30">
        <v>2.6586839658441441</v>
      </c>
      <c r="X49" s="30">
        <v>7.3185688093283296</v>
      </c>
      <c r="Y49" s="30">
        <v>-4.9753242626745848</v>
      </c>
      <c r="Z49" s="30">
        <v>2.7223539730236057</v>
      </c>
    </row>
    <row r="50" spans="4:26" ht="25.5" customHeight="1">
      <c r="D50" s="29" t="s">
        <v>39</v>
      </c>
      <c r="E50" s="30">
        <v>-0.31298904534035055</v>
      </c>
      <c r="F50" s="30">
        <v>-1.098901098837346</v>
      </c>
      <c r="G50" s="30">
        <v>-2.222222222269632</v>
      </c>
      <c r="H50" s="30">
        <v>6.3311688311121772</v>
      </c>
      <c r="I50" s="30">
        <v>2.442748091608804</v>
      </c>
      <c r="J50" s="30">
        <v>9.0909090909090828</v>
      </c>
      <c r="K50" s="30">
        <v>6.4207650274327399</v>
      </c>
      <c r="L50" s="30">
        <v>6.0333761231885941</v>
      </c>
      <c r="M50" s="30">
        <v>8.2324455205272873</v>
      </c>
      <c r="N50" s="30">
        <v>5.5928411634171615</v>
      </c>
      <c r="O50" s="30">
        <v>6.1440677965878043</v>
      </c>
      <c r="P50" s="30">
        <v>8.2834331337580558</v>
      </c>
      <c r="Q50" s="30">
        <v>5.8064516128712773</v>
      </c>
      <c r="R50" s="30">
        <v>-1.393728222998547</v>
      </c>
      <c r="S50" s="30">
        <v>-5.5653710247061454</v>
      </c>
      <c r="T50" s="30">
        <v>-1.5902712816127207</v>
      </c>
      <c r="U50" s="30">
        <v>5.5513274006799396</v>
      </c>
      <c r="V50" s="30">
        <v>3.1296668645368619</v>
      </c>
      <c r="W50" s="30">
        <v>2.7970609196734664</v>
      </c>
      <c r="X50" s="30">
        <v>-1.818546916425412</v>
      </c>
      <c r="Y50" s="30">
        <v>-0.63312485232011051</v>
      </c>
      <c r="Z50" s="30">
        <v>2.7367596813158368</v>
      </c>
    </row>
    <row r="51" spans="4:26" ht="25.5" customHeight="1">
      <c r="D51" s="29" t="s">
        <v>40</v>
      </c>
      <c r="E51" s="30">
        <v>-2.3612750884859701</v>
      </c>
      <c r="F51" s="30">
        <v>-8.3434099153496746</v>
      </c>
      <c r="G51" s="30">
        <v>1.8469656990997008</v>
      </c>
      <c r="H51" s="30">
        <v>12.305699481982725</v>
      </c>
      <c r="I51" s="30">
        <v>1.7301038061818819</v>
      </c>
      <c r="J51" s="30">
        <v>6.8027210883826905</v>
      </c>
      <c r="K51" s="30">
        <v>6.1571125266412619</v>
      </c>
      <c r="L51" s="30">
        <v>3.4999999999059117</v>
      </c>
      <c r="M51" s="30">
        <v>9.7584541062864858</v>
      </c>
      <c r="N51" s="30">
        <v>6.1619718310227167</v>
      </c>
      <c r="O51" s="30">
        <v>4.5605306799062495</v>
      </c>
      <c r="P51" s="30">
        <v>6.8199841396068273</v>
      </c>
      <c r="Q51" s="30">
        <v>2.3756495916889442</v>
      </c>
      <c r="R51" s="30">
        <v>-0.94271211021609291</v>
      </c>
      <c r="S51" s="30">
        <v>-3.7335285505280535</v>
      </c>
      <c r="T51" s="30">
        <v>-2.8897338403300887</v>
      </c>
      <c r="U51" s="30">
        <v>6.0077059124830523</v>
      </c>
      <c r="V51" s="30">
        <v>1.5280899082776411</v>
      </c>
      <c r="W51" s="30">
        <v>-3.0307451997817703</v>
      </c>
      <c r="X51" s="30">
        <v>3.482937932038821</v>
      </c>
      <c r="Y51" s="30">
        <v>-0.41523359030078977</v>
      </c>
      <c r="Z51" s="30" t="s">
        <v>82</v>
      </c>
    </row>
    <row r="52" spans="4:26" ht="37.5">
      <c r="D52" s="35" t="s">
        <v>75</v>
      </c>
      <c r="E52" s="36">
        <v>0.39697784608461184</v>
      </c>
      <c r="F52" s="36">
        <v>-1.8112244898020768</v>
      </c>
      <c r="G52" s="36">
        <v>-4.8454143933834182</v>
      </c>
      <c r="H52" s="36">
        <v>7.2081911263085052</v>
      </c>
      <c r="I52" s="36">
        <v>3.0816248567439697</v>
      </c>
      <c r="J52" s="36">
        <v>7.5355157504439774</v>
      </c>
      <c r="K52" s="36">
        <v>6.4330844342702198</v>
      </c>
      <c r="L52" s="36">
        <v>5.4937938477963799</v>
      </c>
      <c r="M52" s="36">
        <v>8.3486801718633643</v>
      </c>
      <c r="N52" s="36">
        <v>8.9423984891684238</v>
      </c>
      <c r="O52" s="36">
        <v>4.0305105313048761</v>
      </c>
      <c r="P52" s="36">
        <v>8.4485919013672639</v>
      </c>
      <c r="Q52" s="36">
        <v>1.9130301167857189</v>
      </c>
      <c r="R52" s="36">
        <v>1.3117225782175224</v>
      </c>
      <c r="S52" s="36">
        <v>-2.5299501450998241</v>
      </c>
      <c r="T52" s="36">
        <v>-3.0918390716884958</v>
      </c>
      <c r="U52" s="36">
        <v>1.4983840772392121</v>
      </c>
      <c r="V52" s="36">
        <v>3.7646627429767543</v>
      </c>
      <c r="W52" s="36">
        <v>0.37656651725834767</v>
      </c>
      <c r="X52" s="36">
        <v>4.8093465260702795</v>
      </c>
      <c r="Y52" s="36">
        <v>-2.6444247715866509</v>
      </c>
      <c r="Z52" s="36" t="s">
        <v>82</v>
      </c>
    </row>
    <row r="53" spans="4:26" ht="25.5" customHeight="1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3"/>
      <c r="Q53" s="34"/>
      <c r="R53" s="34"/>
      <c r="S53" s="34"/>
      <c r="T53" s="34"/>
      <c r="U53" s="34"/>
    </row>
    <row r="54" spans="4:26" ht="25.5" customHeight="1">
      <c r="D54" s="129" t="s">
        <v>43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  <row r="55" spans="4:26" ht="25.5" customHeight="1">
      <c r="D55" s="128" t="s">
        <v>0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4:26" ht="25.5" customHeight="1">
      <c r="D56" s="27"/>
      <c r="E56" s="28">
        <v>2001</v>
      </c>
      <c r="F56" s="28">
        <v>2002</v>
      </c>
      <c r="G56" s="28">
        <v>2003</v>
      </c>
      <c r="H56" s="28">
        <v>2004</v>
      </c>
      <c r="I56" s="28">
        <v>2005</v>
      </c>
      <c r="J56" s="28">
        <v>2006</v>
      </c>
      <c r="K56" s="28">
        <v>2007</v>
      </c>
      <c r="L56" s="28">
        <v>2008</v>
      </c>
      <c r="M56" s="28">
        <v>2009</v>
      </c>
      <c r="N56" s="28">
        <v>2010</v>
      </c>
      <c r="O56" s="28">
        <v>2011</v>
      </c>
      <c r="P56" s="28">
        <v>2012</v>
      </c>
      <c r="Q56" s="28">
        <v>2013</v>
      </c>
      <c r="R56" s="28">
        <v>2014</v>
      </c>
      <c r="S56" s="28">
        <v>2015</v>
      </c>
      <c r="T56" s="28">
        <v>2016</v>
      </c>
      <c r="U56" s="28">
        <v>2017</v>
      </c>
      <c r="V56" s="28">
        <v>2018</v>
      </c>
      <c r="W56" s="28">
        <v>2019</v>
      </c>
      <c r="X56" s="28">
        <v>2020</v>
      </c>
      <c r="Y56" s="28">
        <v>2021</v>
      </c>
      <c r="Z56" s="28">
        <v>2022</v>
      </c>
    </row>
    <row r="57" spans="4:26" ht="25.5" customHeight="1">
      <c r="D57" s="29" t="s">
        <v>29</v>
      </c>
      <c r="E57" s="30">
        <v>3.3222591361133924</v>
      </c>
      <c r="F57" s="30">
        <v>-0.16077170417541087</v>
      </c>
      <c r="G57" s="30">
        <v>-4.3478260868306196</v>
      </c>
      <c r="H57" s="30">
        <v>3.0303030302112788</v>
      </c>
      <c r="I57" s="30">
        <v>6.6993464052155449</v>
      </c>
      <c r="J57" s="30">
        <v>3.8284839204276278</v>
      </c>
      <c r="K57" s="30">
        <v>5.1622418879173404</v>
      </c>
      <c r="L57" s="30">
        <v>8.5553997193964939</v>
      </c>
      <c r="M57" s="30">
        <v>6.718346253325258</v>
      </c>
      <c r="N57" s="30">
        <v>9.927360774793371</v>
      </c>
      <c r="O57" s="30">
        <v>4.1850220264311622</v>
      </c>
      <c r="P57" s="30">
        <v>9.0909090908767087</v>
      </c>
      <c r="Q57" s="30">
        <v>3.0038759690128147</v>
      </c>
      <c r="R57" s="30">
        <v>5.6444026339931952</v>
      </c>
      <c r="S57" s="30">
        <v>0.26714158503231555</v>
      </c>
      <c r="T57" s="30">
        <v>-5.7726465363447836</v>
      </c>
      <c r="U57" s="30">
        <v>0.87736079159501656</v>
      </c>
      <c r="V57" s="30">
        <v>3.2598903545485225</v>
      </c>
      <c r="W57" s="30">
        <v>2.7573593557734144</v>
      </c>
      <c r="X57" s="30">
        <v>-2.9591028142648801</v>
      </c>
      <c r="Y57" s="30">
        <v>2.5052400933621044</v>
      </c>
      <c r="Z57" s="30">
        <v>-1.1044189482124933</v>
      </c>
    </row>
    <row r="58" spans="4:26" ht="25.5" customHeight="1">
      <c r="D58" s="29" t="s">
        <v>30</v>
      </c>
      <c r="E58" s="30">
        <v>1.5075376883967984</v>
      </c>
      <c r="F58" s="30">
        <v>-1.9801980197432179</v>
      </c>
      <c r="G58" s="30">
        <v>-3.872053872125869</v>
      </c>
      <c r="H58" s="30">
        <v>4.9036777583707947</v>
      </c>
      <c r="I58" s="30">
        <v>-1.0016694490517342</v>
      </c>
      <c r="J58" s="30">
        <v>7.5885328836019061</v>
      </c>
      <c r="K58" s="30">
        <v>8.463949843182883</v>
      </c>
      <c r="L58" s="30">
        <v>8.3815028902532127</v>
      </c>
      <c r="M58" s="30">
        <v>5.4666666666526753</v>
      </c>
      <c r="N58" s="30">
        <v>11.125158027765103</v>
      </c>
      <c r="O58" s="30">
        <v>2.6166097838961955</v>
      </c>
      <c r="P58" s="30">
        <v>13.858093126345183</v>
      </c>
      <c r="Q58" s="30">
        <v>-2.1421616358786699</v>
      </c>
      <c r="R58" s="30">
        <v>5.2736318408663552</v>
      </c>
      <c r="S58" s="30">
        <v>-1.4177693762455368</v>
      </c>
      <c r="T58" s="30">
        <v>-1.3422818791555713</v>
      </c>
      <c r="U58" s="30">
        <v>-0.21672943617301321</v>
      </c>
      <c r="V58" s="30">
        <v>1.87865705242245</v>
      </c>
      <c r="W58" s="30">
        <v>1.8623875044665894</v>
      </c>
      <c r="X58" s="30">
        <v>4.0775974356774825</v>
      </c>
      <c r="Y58" s="30">
        <v>-3.3679809528251337</v>
      </c>
      <c r="Z58" s="30">
        <v>1.4512592328399299</v>
      </c>
    </row>
    <row r="59" spans="4:26" ht="25.5" customHeight="1">
      <c r="D59" s="29" t="s">
        <v>31</v>
      </c>
      <c r="E59" s="30">
        <v>5.1805337519833738</v>
      </c>
      <c r="F59" s="30">
        <v>4.0298507461469901</v>
      </c>
      <c r="G59" s="30">
        <v>-12.769010042993479</v>
      </c>
      <c r="H59" s="30">
        <v>3.7828947369150656</v>
      </c>
      <c r="I59" s="30">
        <v>9.1917591124196072</v>
      </c>
      <c r="J59" s="30">
        <v>2.031930333757459</v>
      </c>
      <c r="K59" s="30">
        <v>11.37980085347734</v>
      </c>
      <c r="L59" s="30">
        <v>8.4291187739914619</v>
      </c>
      <c r="M59" s="30">
        <v>-0.7067137808981605</v>
      </c>
      <c r="N59" s="30">
        <v>15.183867141117148</v>
      </c>
      <c r="O59" s="30">
        <v>1.3388259527031598</v>
      </c>
      <c r="P59" s="30">
        <v>13.008130081257185</v>
      </c>
      <c r="Q59" s="30">
        <v>4.4064748201158022</v>
      </c>
      <c r="R59" s="30">
        <v>-3.0146425495355289</v>
      </c>
      <c r="S59" s="30">
        <v>-2.3978685612094486</v>
      </c>
      <c r="T59" s="30">
        <v>-1.0009099181799597</v>
      </c>
      <c r="U59" s="30">
        <v>-7.9685567116492102</v>
      </c>
      <c r="V59" s="30">
        <v>16.634557820610251</v>
      </c>
      <c r="W59" s="30">
        <v>-5.2789083706707203</v>
      </c>
      <c r="X59" s="30">
        <v>11.968672869601926</v>
      </c>
      <c r="Y59" s="30">
        <v>-3.33384399782225</v>
      </c>
      <c r="Z59" s="30">
        <v>-3.7924170296600446</v>
      </c>
    </row>
    <row r="60" spans="4:26" ht="25.5" customHeight="1">
      <c r="D60" s="29" t="s">
        <v>32</v>
      </c>
      <c r="E60" s="30">
        <v>0.30816640985225074</v>
      </c>
      <c r="F60" s="30">
        <v>-5.3763440860363438</v>
      </c>
      <c r="G60" s="30">
        <v>-0.32467532466585736</v>
      </c>
      <c r="H60" s="30">
        <v>7.1661237784748089</v>
      </c>
      <c r="I60" s="30">
        <v>-2.1276595744063154</v>
      </c>
      <c r="J60" s="30">
        <v>14.596273291841456</v>
      </c>
      <c r="K60" s="30">
        <v>4.471544715470066</v>
      </c>
      <c r="L60" s="30">
        <v>0</v>
      </c>
      <c r="M60" s="30">
        <v>14.137483787314364</v>
      </c>
      <c r="N60" s="30">
        <v>5.2272727272469011</v>
      </c>
      <c r="O60" s="30">
        <v>10.583153347788009</v>
      </c>
      <c r="P60" s="30">
        <v>3.8085937499968914</v>
      </c>
      <c r="Q60" s="30">
        <v>-5.55032925686747</v>
      </c>
      <c r="R60" s="30">
        <v>10.458167330708722</v>
      </c>
      <c r="S60" s="30">
        <v>-1.9837691614496999</v>
      </c>
      <c r="T60" s="30">
        <v>-4.4158233670408826</v>
      </c>
      <c r="U60" s="30">
        <v>3.5219371328960136</v>
      </c>
      <c r="V60" s="30">
        <v>-0.25086237964313529</v>
      </c>
      <c r="W60" s="30">
        <v>2.1636266718162878</v>
      </c>
      <c r="X60" s="30">
        <v>5.8199213110991854</v>
      </c>
      <c r="Y60" s="30">
        <v>-1.6086831820594671</v>
      </c>
      <c r="Z60" s="30">
        <v>4.0155019286540528</v>
      </c>
    </row>
    <row r="61" spans="4:26" ht="25.5" customHeight="1">
      <c r="D61" s="29" t="s">
        <v>33</v>
      </c>
      <c r="E61" s="30">
        <v>0.80645161287982159</v>
      </c>
      <c r="F61" s="30">
        <v>4.1600000000601378</v>
      </c>
      <c r="G61" s="30">
        <v>-6.1443932411597402</v>
      </c>
      <c r="H61" s="30">
        <v>5.0736497545354364</v>
      </c>
      <c r="I61" s="30">
        <v>0.31152647974148628</v>
      </c>
      <c r="J61" s="30">
        <v>7.6086956521226989</v>
      </c>
      <c r="K61" s="30">
        <v>8.6580086580802629</v>
      </c>
      <c r="L61" s="30">
        <v>8.1009296147812826</v>
      </c>
      <c r="M61" s="30">
        <v>6.5110565111438756</v>
      </c>
      <c r="N61" s="30">
        <v>7.8431372547977496</v>
      </c>
      <c r="O61" s="30">
        <v>1.8181818182495757</v>
      </c>
      <c r="P61" s="30">
        <v>8.928571428544041</v>
      </c>
      <c r="Q61" s="30">
        <v>2.9893924783236825</v>
      </c>
      <c r="R61" s="30">
        <v>2.8089887640674327</v>
      </c>
      <c r="S61" s="30">
        <v>-2.0947176685283453</v>
      </c>
      <c r="T61" s="30">
        <v>-5.302325581344669</v>
      </c>
      <c r="U61" s="30">
        <v>8.2710512218175936E-2</v>
      </c>
      <c r="V61" s="30">
        <v>8.4236793405883184</v>
      </c>
      <c r="W61" s="30">
        <v>-0.89615996422012234</v>
      </c>
      <c r="X61" s="30">
        <v>10.970367255563019</v>
      </c>
      <c r="Y61" s="30">
        <v>-4.3268376742623404</v>
      </c>
      <c r="Z61" s="30">
        <v>-0.64374974260525963</v>
      </c>
    </row>
    <row r="62" spans="4:26" ht="25.5" customHeight="1">
      <c r="D62" s="29" t="s">
        <v>34</v>
      </c>
      <c r="E62" s="30">
        <v>1.127214170659796</v>
      </c>
      <c r="F62" s="30">
        <v>-1.4331210190672405</v>
      </c>
      <c r="G62" s="30">
        <v>-8.4006462034916467</v>
      </c>
      <c r="H62" s="30">
        <v>9.1710758376680523</v>
      </c>
      <c r="I62" s="30">
        <v>2.4232633280594662</v>
      </c>
      <c r="J62" s="30">
        <v>8.9905362775088769</v>
      </c>
      <c r="K62" s="30">
        <v>8.5383502171520362</v>
      </c>
      <c r="L62" s="30">
        <v>1.1999999999640298</v>
      </c>
      <c r="M62" s="30">
        <v>8.0368906454963742</v>
      </c>
      <c r="N62" s="30">
        <v>11.463414634227576</v>
      </c>
      <c r="O62" s="30">
        <v>2.6258205689732472</v>
      </c>
      <c r="P62" s="30">
        <v>11.727078891146348</v>
      </c>
      <c r="Q62" s="30">
        <v>-0.57251908395287154</v>
      </c>
      <c r="R62" s="30">
        <v>0.4798464491222898</v>
      </c>
      <c r="S62" s="30">
        <v>-2.5787965615298392</v>
      </c>
      <c r="T62" s="30">
        <v>-2.6470588235608439</v>
      </c>
      <c r="U62" s="30">
        <v>2.0708100694386333</v>
      </c>
      <c r="V62" s="30">
        <v>4.2314942558523638</v>
      </c>
      <c r="W62" s="30">
        <v>0.87310719747213383</v>
      </c>
      <c r="X62" s="30">
        <v>8.2136719149242143</v>
      </c>
      <c r="Y62" s="30">
        <v>-3.0074613008832185</v>
      </c>
      <c r="Z62" s="30">
        <v>2.1944645352619974</v>
      </c>
    </row>
    <row r="63" spans="4:26" ht="25.5" customHeight="1">
      <c r="D63" s="29" t="s">
        <v>35</v>
      </c>
      <c r="E63" s="30">
        <v>-2.7863777090698982</v>
      </c>
      <c r="F63" s="30">
        <v>0.63694267531997362</v>
      </c>
      <c r="G63" s="30">
        <v>-5.3797468354582323</v>
      </c>
      <c r="H63" s="30">
        <v>10.869565217252376</v>
      </c>
      <c r="I63" s="30">
        <v>2.2624434390183357</v>
      </c>
      <c r="J63" s="30">
        <v>5.3097345132816942</v>
      </c>
      <c r="K63" s="30">
        <v>5.0420168067293103</v>
      </c>
      <c r="L63" s="30">
        <v>5.0666666666646654</v>
      </c>
      <c r="M63" s="30">
        <v>10.025380710644871</v>
      </c>
      <c r="N63" s="30">
        <v>10.611303344810263</v>
      </c>
      <c r="O63" s="30">
        <v>4.5881126172924613</v>
      </c>
      <c r="P63" s="30">
        <v>5.2841475573981667</v>
      </c>
      <c r="Q63" s="30">
        <v>2.6515151514361346</v>
      </c>
      <c r="R63" s="30">
        <v>-9.2250922506531552E-2</v>
      </c>
      <c r="S63" s="30">
        <v>-2.6777469989988423</v>
      </c>
      <c r="T63" s="30">
        <v>-0.66413662247769567</v>
      </c>
      <c r="U63" s="30">
        <v>0.18272612638026153</v>
      </c>
      <c r="V63" s="30">
        <v>1.4318530297633858</v>
      </c>
      <c r="W63" s="30">
        <v>2.0630332580910737</v>
      </c>
      <c r="X63" s="30">
        <v>11.707110568144042</v>
      </c>
      <c r="Y63" s="30">
        <v>-1.716977690646182</v>
      </c>
      <c r="Z63" s="30">
        <v>1.0413857269853111E-2</v>
      </c>
    </row>
    <row r="64" spans="4:26" ht="25.5" customHeight="1">
      <c r="D64" s="29" t="s">
        <v>36</v>
      </c>
      <c r="E64" s="30">
        <v>0.47095761380062662</v>
      </c>
      <c r="F64" s="30">
        <v>2.3437499999300337</v>
      </c>
      <c r="G64" s="30">
        <v>-5.4961832061181326</v>
      </c>
      <c r="H64" s="30">
        <v>4.2003231018366005</v>
      </c>
      <c r="I64" s="30">
        <v>3.5658914727625834</v>
      </c>
      <c r="J64" s="30">
        <v>7.9341317366365294</v>
      </c>
      <c r="K64" s="30">
        <v>6.3800277392179305</v>
      </c>
      <c r="L64" s="30">
        <v>7.5619295958993638</v>
      </c>
      <c r="M64" s="30">
        <v>8.3636363635219304</v>
      </c>
      <c r="N64" s="30">
        <v>6.8232662192935001</v>
      </c>
      <c r="O64" s="30">
        <v>3.874345549741931</v>
      </c>
      <c r="P64" s="30">
        <v>8.9717741935106954</v>
      </c>
      <c r="Q64" s="30">
        <v>5.7354301573027344</v>
      </c>
      <c r="R64" s="30">
        <v>-1.7497812773870303</v>
      </c>
      <c r="S64" s="30">
        <v>-4.9866429207033436</v>
      </c>
      <c r="T64" s="30">
        <v>-1.6869728210490265</v>
      </c>
      <c r="U64" s="30">
        <v>1.3638119600030363</v>
      </c>
      <c r="V64" s="30">
        <v>6.1645722073462528</v>
      </c>
      <c r="W64" s="30">
        <v>2.8476323016930705</v>
      </c>
      <c r="X64" s="30">
        <v>4.3262477078066741</v>
      </c>
      <c r="Y64" s="30">
        <v>-4.6818776636384012</v>
      </c>
      <c r="Z64" s="30">
        <v>1.7155042234925366</v>
      </c>
    </row>
    <row r="65" spans="4:26" ht="25.5" customHeight="1">
      <c r="D65" s="29" t="s">
        <v>37</v>
      </c>
      <c r="E65" s="30">
        <v>-0.15576323987076535</v>
      </c>
      <c r="F65" s="30">
        <v>-5.7722308892388501</v>
      </c>
      <c r="G65" s="30">
        <v>-3.4768211921355374</v>
      </c>
      <c r="H65" s="30">
        <v>9.605488850879663</v>
      </c>
      <c r="I65" s="30">
        <v>2.6604068856794338</v>
      </c>
      <c r="J65" s="30">
        <v>11.432926829277967</v>
      </c>
      <c r="K65" s="30">
        <v>6.5663474691821877</v>
      </c>
      <c r="L65" s="30">
        <v>0.89858793336610177</v>
      </c>
      <c r="M65" s="30">
        <v>9.4147582697233787</v>
      </c>
      <c r="N65" s="30">
        <v>9.4186046511410595</v>
      </c>
      <c r="O65" s="30">
        <v>3.5069075450600229</v>
      </c>
      <c r="P65" s="30">
        <v>10.574948665338857</v>
      </c>
      <c r="Q65" s="30">
        <v>0.64995357472565907</v>
      </c>
      <c r="R65" s="30">
        <v>-2.1217712176505699</v>
      </c>
      <c r="S65" s="30">
        <v>-2.0735155514110759</v>
      </c>
      <c r="T65" s="30">
        <v>-2.4061597689383873</v>
      </c>
      <c r="U65" s="30">
        <v>5.9832166170740386</v>
      </c>
      <c r="V65" s="30">
        <v>0.76741394919270789</v>
      </c>
      <c r="W65" s="30">
        <v>0.47605689012839569</v>
      </c>
      <c r="X65" s="30">
        <v>5.5923641566313353</v>
      </c>
      <c r="Y65" s="30">
        <v>-2.9704639499296026</v>
      </c>
      <c r="Z65" s="30">
        <v>4.1838289307192245</v>
      </c>
    </row>
    <row r="66" spans="4:26" ht="25.5" customHeight="1">
      <c r="D66" s="29" t="s">
        <v>38</v>
      </c>
      <c r="E66" s="30">
        <v>2.0537124801907725</v>
      </c>
      <c r="F66" s="30">
        <v>0.15479876160533479</v>
      </c>
      <c r="G66" s="30">
        <v>-4.0185471407041877</v>
      </c>
      <c r="H66" s="30">
        <v>11.272141706959871</v>
      </c>
      <c r="I66" s="30">
        <v>0.43415340085559695</v>
      </c>
      <c r="J66" s="30">
        <v>6.6282420748966731</v>
      </c>
      <c r="K66" s="30">
        <v>5.405405405401309</v>
      </c>
      <c r="L66" s="30">
        <v>7.0512820513670249</v>
      </c>
      <c r="M66" s="30">
        <v>12.095808383144547</v>
      </c>
      <c r="N66" s="30">
        <v>6.410256410311832</v>
      </c>
      <c r="O66" s="30">
        <v>2.3092369478362462</v>
      </c>
      <c r="P66" s="30">
        <v>6.9676153091397186</v>
      </c>
      <c r="Q66" s="30">
        <v>3.1192660549525852</v>
      </c>
      <c r="R66" s="30">
        <v>1.8683274021810581</v>
      </c>
      <c r="S66" s="30">
        <v>-0.52401746723347298</v>
      </c>
      <c r="T66" s="30">
        <v>-6.4091308165133309</v>
      </c>
      <c r="U66" s="30">
        <v>2.1634090888060564</v>
      </c>
      <c r="V66" s="30">
        <v>1.9668494501468237</v>
      </c>
      <c r="W66" s="30">
        <v>2.7086167426903396</v>
      </c>
      <c r="X66" s="30">
        <v>9.0677373068375644</v>
      </c>
      <c r="Y66" s="30">
        <v>-4.7892766087712424</v>
      </c>
      <c r="Z66" s="30">
        <v>2.739003946542895</v>
      </c>
    </row>
    <row r="67" spans="4:26" ht="25.5" customHeight="1">
      <c r="D67" s="29" t="s">
        <v>39</v>
      </c>
      <c r="E67" s="30">
        <v>0.63091482647941177</v>
      </c>
      <c r="F67" s="30">
        <v>-0.62695924763013222</v>
      </c>
      <c r="G67" s="30">
        <v>-2.3659305994750413</v>
      </c>
      <c r="H67" s="30">
        <v>6.946688206764895</v>
      </c>
      <c r="I67" s="30">
        <v>1.5105740182530747</v>
      </c>
      <c r="J67" s="30">
        <v>9.6726190474951235</v>
      </c>
      <c r="K67" s="30">
        <v>6.3772048847877683</v>
      </c>
      <c r="L67" s="30">
        <v>5.7397959183379088</v>
      </c>
      <c r="M67" s="30">
        <v>7.9613992761345287</v>
      </c>
      <c r="N67" s="30">
        <v>5.3631284917163846</v>
      </c>
      <c r="O67" s="30">
        <v>6.3626723223049853</v>
      </c>
      <c r="P67" s="30">
        <v>8.6739780658860575</v>
      </c>
      <c r="Q67" s="30">
        <v>5.5045871559018078</v>
      </c>
      <c r="R67" s="30">
        <v>-1.1304347825755623</v>
      </c>
      <c r="S67" s="30">
        <v>-5.8047493403949435</v>
      </c>
      <c r="T67" s="30">
        <v>-1.6806722688581854</v>
      </c>
      <c r="U67" s="30">
        <v>6.7285348654627875</v>
      </c>
      <c r="V67" s="30">
        <v>3.5856169485831479</v>
      </c>
      <c r="W67" s="30">
        <v>2.5254158347705502</v>
      </c>
      <c r="X67" s="30">
        <v>-0.43363086739092171</v>
      </c>
      <c r="Y67" s="30">
        <v>-0.76790299553609609</v>
      </c>
      <c r="Z67" s="30">
        <v>3.2823606211964229</v>
      </c>
    </row>
    <row r="68" spans="4:26" ht="25.5" customHeight="1">
      <c r="D68" s="29" t="s">
        <v>40</v>
      </c>
      <c r="E68" s="30">
        <v>-1.7709563163591735</v>
      </c>
      <c r="F68" s="30">
        <v>-7.6923076923492655</v>
      </c>
      <c r="G68" s="30">
        <v>1.69270833328381</v>
      </c>
      <c r="H68" s="30">
        <v>12.548015364987354</v>
      </c>
      <c r="I68" s="30">
        <v>0.79635949940775053</v>
      </c>
      <c r="J68" s="30">
        <v>7.2234762980113443</v>
      </c>
      <c r="K68" s="30">
        <v>6.2105263157240964</v>
      </c>
      <c r="L68" s="30">
        <v>3.1714568880274907</v>
      </c>
      <c r="M68" s="30">
        <v>9.4140249760340957</v>
      </c>
      <c r="N68" s="30">
        <v>6.0579455663042348</v>
      </c>
      <c r="O68" s="30">
        <v>4.6357615893590109</v>
      </c>
      <c r="P68" s="30">
        <v>7.5158227848563408</v>
      </c>
      <c r="Q68" s="30">
        <v>2.1339220014081395</v>
      </c>
      <c r="R68" s="30">
        <v>-0.79250720458784452</v>
      </c>
      <c r="S68" s="30">
        <v>-3.9215686274173822</v>
      </c>
      <c r="T68" s="30">
        <v>-3.1746031745937375</v>
      </c>
      <c r="U68" s="30">
        <v>7.4842806693796282</v>
      </c>
      <c r="V68" s="30">
        <v>1.8644490903920063</v>
      </c>
      <c r="W68" s="30">
        <v>-3.1218375699254453</v>
      </c>
      <c r="X68" s="30">
        <v>4.6429808248464211</v>
      </c>
      <c r="Y68" s="30">
        <v>-0.59724363401263414</v>
      </c>
      <c r="Z68" s="30" t="s">
        <v>82</v>
      </c>
    </row>
    <row r="69" spans="4:26" ht="37.5">
      <c r="D69" s="35" t="s">
        <v>75</v>
      </c>
      <c r="E69" s="36">
        <v>0.79845460396856804</v>
      </c>
      <c r="F69" s="36">
        <v>-1.1370895617685783</v>
      </c>
      <c r="G69" s="36">
        <v>-4.5489790643688526</v>
      </c>
      <c r="H69" s="36">
        <v>7.5006769564119669</v>
      </c>
      <c r="I69" s="36">
        <v>2.1536523929544638</v>
      </c>
      <c r="J69" s="36">
        <v>7.6809271359693287</v>
      </c>
      <c r="K69" s="36">
        <v>6.8353560796939217</v>
      </c>
      <c r="L69" s="36">
        <v>5.251312828221355</v>
      </c>
      <c r="M69" s="36">
        <v>8.1152632114748648</v>
      </c>
      <c r="N69" s="36">
        <v>8.6362780184591426</v>
      </c>
      <c r="O69" s="36">
        <v>4.0398786302635159</v>
      </c>
      <c r="P69" s="36">
        <v>8.9242563119729788</v>
      </c>
      <c r="Q69" s="36">
        <v>1.8665850672902051</v>
      </c>
      <c r="R69" s="36">
        <v>1.2841694202594622</v>
      </c>
      <c r="S69" s="36">
        <v>-2.5506042856001998</v>
      </c>
      <c r="T69" s="36">
        <v>-3.0814882446878578</v>
      </c>
      <c r="U69" s="36">
        <v>1.9238123236629656</v>
      </c>
      <c r="V69" s="36">
        <v>4.0280181610365506</v>
      </c>
      <c r="W69" s="36">
        <v>0.63517380556228353</v>
      </c>
      <c r="X69" s="36">
        <v>5.9830326097419562</v>
      </c>
      <c r="Y69" s="36">
        <v>-2.4005549365398338</v>
      </c>
      <c r="Z69" s="36" t="s">
        <v>82</v>
      </c>
    </row>
    <row r="70" spans="4:26" ht="25.5" customHeight="1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33"/>
      <c r="Q70" s="34"/>
      <c r="R70" s="34"/>
      <c r="S70" s="34"/>
      <c r="T70" s="34"/>
      <c r="U70" s="34"/>
    </row>
    <row r="71" spans="4:26" ht="25.5" customHeight="1">
      <c r="D71" s="129" t="s">
        <v>44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</row>
    <row r="72" spans="4:26" ht="25.5" customHeight="1">
      <c r="D72" s="128" t="s">
        <v>0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4:26" ht="25.5" customHeight="1">
      <c r="D73" s="27"/>
      <c r="E73" s="28">
        <v>2001</v>
      </c>
      <c r="F73" s="28">
        <v>2002</v>
      </c>
      <c r="G73" s="28">
        <v>2003</v>
      </c>
      <c r="H73" s="28">
        <v>2004</v>
      </c>
      <c r="I73" s="28">
        <v>2005</v>
      </c>
      <c r="J73" s="28">
        <v>2006</v>
      </c>
      <c r="K73" s="28">
        <v>2007</v>
      </c>
      <c r="L73" s="28">
        <v>2008</v>
      </c>
      <c r="M73" s="28">
        <v>2009</v>
      </c>
      <c r="N73" s="28">
        <v>2010</v>
      </c>
      <c r="O73" s="28">
        <v>2011</v>
      </c>
      <c r="P73" s="28">
        <v>2012</v>
      </c>
      <c r="Q73" s="28">
        <v>2013</v>
      </c>
      <c r="R73" s="28">
        <v>2014</v>
      </c>
      <c r="S73" s="28">
        <v>2015</v>
      </c>
      <c r="T73" s="28">
        <v>2016</v>
      </c>
      <c r="U73" s="28">
        <v>2017</v>
      </c>
      <c r="V73" s="28">
        <v>2018</v>
      </c>
      <c r="W73" s="28">
        <v>2019</v>
      </c>
      <c r="X73" s="28">
        <v>2020</v>
      </c>
      <c r="Y73" s="28">
        <v>2021</v>
      </c>
      <c r="Z73" s="28">
        <v>2022</v>
      </c>
    </row>
    <row r="74" spans="4:26" ht="25.5" customHeight="1">
      <c r="D74" s="29" t="s">
        <v>29</v>
      </c>
      <c r="E74" s="30">
        <v>7.9999999998475069</v>
      </c>
      <c r="F74" s="30">
        <v>0.37037037046190324</v>
      </c>
      <c r="G74" s="30">
        <v>-1.1070110701878466</v>
      </c>
      <c r="H74" s="30">
        <v>1.8656716418566699</v>
      </c>
      <c r="I74" s="30">
        <v>4.0293040293267524</v>
      </c>
      <c r="J74" s="30">
        <v>8.274647887216279</v>
      </c>
      <c r="K74" s="30">
        <v>6.504065040707796</v>
      </c>
      <c r="L74" s="30">
        <v>15.41984732824675</v>
      </c>
      <c r="M74" s="30">
        <v>-4.7619047619581139</v>
      </c>
      <c r="N74" s="30">
        <v>2.2222222223300614</v>
      </c>
      <c r="O74" s="30">
        <v>9.7826086956130922</v>
      </c>
      <c r="P74" s="30">
        <v>1.4851485148242194</v>
      </c>
      <c r="Q74" s="30">
        <v>5.2439024390910083</v>
      </c>
      <c r="R74" s="30">
        <v>3.0127462340721722</v>
      </c>
      <c r="S74" s="30">
        <v>-0.6749156355924657</v>
      </c>
      <c r="T74" s="30">
        <v>-12.910532276274445</v>
      </c>
      <c r="U74" s="30">
        <v>-0.82918597607107847</v>
      </c>
      <c r="V74" s="30">
        <v>0.563734025631768</v>
      </c>
      <c r="W74" s="30">
        <v>-1.4005543950575072</v>
      </c>
      <c r="X74" s="30">
        <v>2.6242538793573189</v>
      </c>
      <c r="Y74" s="30">
        <v>-21.196594472883778</v>
      </c>
      <c r="Z74" s="30">
        <v>2.4004929506734607</v>
      </c>
    </row>
    <row r="75" spans="4:26" ht="25.5" customHeight="1">
      <c r="D75" s="29" t="s">
        <v>30</v>
      </c>
      <c r="E75" s="30">
        <v>-0.91407678238495382</v>
      </c>
      <c r="F75" s="30">
        <v>-3.6900369004959077</v>
      </c>
      <c r="G75" s="30">
        <v>5.7471264369868269</v>
      </c>
      <c r="H75" s="30">
        <v>-5.7971014493560009</v>
      </c>
      <c r="I75" s="30">
        <v>0</v>
      </c>
      <c r="J75" s="30">
        <v>6.1538461539370148</v>
      </c>
      <c r="K75" s="30">
        <v>3.4420289854891761</v>
      </c>
      <c r="L75" s="30">
        <v>12.434325744303676</v>
      </c>
      <c r="M75" s="30">
        <v>-6.853582554552073</v>
      </c>
      <c r="N75" s="30">
        <v>11.204013377939436</v>
      </c>
      <c r="O75" s="30">
        <v>14.135338345839044</v>
      </c>
      <c r="P75" s="30">
        <v>-3.162055336049463</v>
      </c>
      <c r="Q75" s="30">
        <v>0.40816326533494873</v>
      </c>
      <c r="R75" s="30">
        <v>7.181571815696941</v>
      </c>
      <c r="S75" s="30">
        <v>-7.4589127685484202</v>
      </c>
      <c r="T75" s="30">
        <v>-11.475409836139105</v>
      </c>
      <c r="U75" s="30">
        <v>3.6423388281889624</v>
      </c>
      <c r="V75" s="30">
        <v>-4.3406714184734625</v>
      </c>
      <c r="W75" s="30">
        <v>10.782265787340028</v>
      </c>
      <c r="X75" s="30">
        <v>0.77775955014944831</v>
      </c>
      <c r="Y75" s="30">
        <v>-18.83003960862435</v>
      </c>
      <c r="Z75" s="30">
        <v>8.2359568079468417</v>
      </c>
    </row>
    <row r="76" spans="4:26" ht="25.5" customHeight="1">
      <c r="D76" s="29" t="s">
        <v>31</v>
      </c>
      <c r="E76" s="30">
        <v>7.1304347826122383</v>
      </c>
      <c r="F76" s="30">
        <v>-4.0584415584937528</v>
      </c>
      <c r="G76" s="30">
        <v>-5.2453468696608052</v>
      </c>
      <c r="H76" s="30">
        <v>6.9642857142012904</v>
      </c>
      <c r="I76" s="30">
        <v>0.6677796327090979</v>
      </c>
      <c r="J76" s="30">
        <v>0.99502487569178566</v>
      </c>
      <c r="K76" s="30">
        <v>10.016420361191125</v>
      </c>
      <c r="L76" s="30">
        <v>12.089552238862833</v>
      </c>
      <c r="M76" s="30">
        <v>-8.2556591212290424</v>
      </c>
      <c r="N76" s="30">
        <v>15.674891146613579</v>
      </c>
      <c r="O76" s="30">
        <v>5.6461731493064216</v>
      </c>
      <c r="P76" s="30">
        <v>4.2755344418530239</v>
      </c>
      <c r="Q76" s="30">
        <v>5.8086560363679984</v>
      </c>
      <c r="R76" s="30">
        <v>-7.3196986006284215</v>
      </c>
      <c r="S76" s="30">
        <v>-1.1614401858708545</v>
      </c>
      <c r="T76" s="30">
        <v>-15.276145710844091</v>
      </c>
      <c r="U76" s="30">
        <v>11.628543562846039</v>
      </c>
      <c r="V76" s="30">
        <v>-0.39745685681321641</v>
      </c>
      <c r="W76" s="30">
        <v>-4.7856747778673103</v>
      </c>
      <c r="X76" s="30">
        <v>-39.65984897626543</v>
      </c>
      <c r="Y76" s="30">
        <v>-14.615779531388274</v>
      </c>
      <c r="Z76" s="30">
        <v>81.263007179564653</v>
      </c>
    </row>
    <row r="77" spans="4:26" ht="25.5" customHeight="1">
      <c r="D77" s="29" t="s">
        <v>32</v>
      </c>
      <c r="E77" s="30">
        <v>-3.3280507132167569</v>
      </c>
      <c r="F77" s="30">
        <v>-1.3114754098121462</v>
      </c>
      <c r="G77" s="30">
        <v>-0.16611295676359772</v>
      </c>
      <c r="H77" s="30">
        <v>-0.16638935121053855</v>
      </c>
      <c r="I77" s="30">
        <v>14.833333333380416</v>
      </c>
      <c r="J77" s="30">
        <v>-3.1930333817318135</v>
      </c>
      <c r="K77" s="30">
        <v>4.1979010495590607</v>
      </c>
      <c r="L77" s="30">
        <v>19.712230215726034</v>
      </c>
      <c r="M77" s="30">
        <v>-9.6153846153405382</v>
      </c>
      <c r="N77" s="30">
        <v>16.622340425474036</v>
      </c>
      <c r="O77" s="30">
        <v>1.4823261118087627</v>
      </c>
      <c r="P77" s="30">
        <v>-1.3483146067167051</v>
      </c>
      <c r="Q77" s="30">
        <v>10.250569476071281</v>
      </c>
      <c r="R77" s="30">
        <v>-5.1652892562663926</v>
      </c>
      <c r="S77" s="30">
        <v>-7.51633986923318</v>
      </c>
      <c r="T77" s="30">
        <v>-9.8939929329296188</v>
      </c>
      <c r="U77" s="30">
        <v>10.839654006779842</v>
      </c>
      <c r="V77" s="30">
        <v>-6.8855599449556992</v>
      </c>
      <c r="W77" s="30">
        <v>-3.2117257964238588</v>
      </c>
      <c r="X77" s="30">
        <v>-80.769461060573661</v>
      </c>
      <c r="Y77" s="30">
        <v>301.25617784223203</v>
      </c>
      <c r="Z77" s="30">
        <v>33.924184447942721</v>
      </c>
    </row>
    <row r="78" spans="4:26" ht="25.5" customHeight="1">
      <c r="D78" s="29" t="s">
        <v>33</v>
      </c>
      <c r="E78" s="30">
        <v>3.4659820282129106</v>
      </c>
      <c r="F78" s="30">
        <v>-6.5756823821159216</v>
      </c>
      <c r="G78" s="30">
        <v>-11.420982735729934</v>
      </c>
      <c r="H78" s="30">
        <v>23.08845577209846</v>
      </c>
      <c r="I78" s="30">
        <v>-6.0901339829041117</v>
      </c>
      <c r="J78" s="30">
        <v>9.3385214007456483</v>
      </c>
      <c r="K78" s="30">
        <v>16.132858837573227</v>
      </c>
      <c r="L78" s="30">
        <v>3.7793667007256282</v>
      </c>
      <c r="M78" s="30">
        <v>-10.728346456778281</v>
      </c>
      <c r="N78" s="30">
        <v>11.907386990098679</v>
      </c>
      <c r="O78" s="30">
        <v>5.5172413793153741</v>
      </c>
      <c r="P78" s="30">
        <v>4.0149393091081009</v>
      </c>
      <c r="Q78" s="30">
        <v>0.98743267505034815</v>
      </c>
      <c r="R78" s="30">
        <v>2.0444444444299714</v>
      </c>
      <c r="S78" s="30">
        <v>-7.8397212543491301</v>
      </c>
      <c r="T78" s="30">
        <v>-13.610586011390414</v>
      </c>
      <c r="U78" s="30">
        <v>5.115617157218777</v>
      </c>
      <c r="V78" s="30">
        <v>-3.3005902341355475</v>
      </c>
      <c r="W78" s="30">
        <v>-1.2357291412608662</v>
      </c>
      <c r="X78" s="30">
        <v>-62.696903173216675</v>
      </c>
      <c r="Y78" s="30">
        <v>165.22160639783755</v>
      </c>
      <c r="Z78" s="30">
        <v>8.5353173032607152</v>
      </c>
    </row>
    <row r="79" spans="4:26" ht="25.5" customHeight="1">
      <c r="D79" s="29" t="s">
        <v>34</v>
      </c>
      <c r="E79" s="30">
        <v>0.82191780827680638</v>
      </c>
      <c r="F79" s="30">
        <v>-7.2010869564949509</v>
      </c>
      <c r="G79" s="30">
        <v>-4.6852122987483424</v>
      </c>
      <c r="H79" s="30">
        <v>14.132104454751815</v>
      </c>
      <c r="I79" s="30">
        <v>1.3458950200917474</v>
      </c>
      <c r="J79" s="30">
        <v>-2.6560424966323049</v>
      </c>
      <c r="K79" s="30">
        <v>16.371077762606756</v>
      </c>
      <c r="L79" s="30">
        <v>10.316529894425264</v>
      </c>
      <c r="M79" s="30">
        <v>-1.0626992560354265</v>
      </c>
      <c r="N79" s="30">
        <v>4.2964554241955666</v>
      </c>
      <c r="O79" s="30">
        <v>11.328527291524004</v>
      </c>
      <c r="P79" s="30">
        <v>0.55504162806292445</v>
      </c>
      <c r="Q79" s="30">
        <v>-3.1278748849976834</v>
      </c>
      <c r="R79" s="30">
        <v>-2.4691358024753529</v>
      </c>
      <c r="S79" s="30">
        <v>-4.5764362219502086</v>
      </c>
      <c r="T79" s="30">
        <v>-3.877551020390968</v>
      </c>
      <c r="U79" s="30">
        <v>4.2293104108805935</v>
      </c>
      <c r="V79" s="30">
        <v>-2.802135985193932</v>
      </c>
      <c r="W79" s="30">
        <v>-1.5488983590433936</v>
      </c>
      <c r="X79" s="30">
        <v>-43.62829490765273</v>
      </c>
      <c r="Y79" s="30">
        <v>61.391857333156906</v>
      </c>
      <c r="Z79" s="30">
        <v>2.2388842316225954</v>
      </c>
    </row>
    <row r="80" spans="4:26" ht="25.5" customHeight="1">
      <c r="D80" s="29" t="s">
        <v>35</v>
      </c>
      <c r="E80" s="30">
        <v>-6.1711079944215763</v>
      </c>
      <c r="F80" s="30">
        <v>5.6801195814383698</v>
      </c>
      <c r="G80" s="30">
        <v>-6.3649222065019213</v>
      </c>
      <c r="H80" s="30">
        <v>8.0060422960452229</v>
      </c>
      <c r="I80" s="30">
        <v>7.1328671329228266</v>
      </c>
      <c r="J80" s="30">
        <v>-4.9608355091149248</v>
      </c>
      <c r="K80" s="30">
        <v>10.302197802184843</v>
      </c>
      <c r="L80" s="30">
        <v>8.3437110833132664</v>
      </c>
      <c r="M80" s="30">
        <v>-2.1839080459688964</v>
      </c>
      <c r="N80" s="30">
        <v>12.808460634662676</v>
      </c>
      <c r="O80" s="30">
        <v>1.3541666666136987</v>
      </c>
      <c r="P80" s="30">
        <v>5.6526207605674283</v>
      </c>
      <c r="Q80" s="30">
        <v>6.031128404608932</v>
      </c>
      <c r="R80" s="30">
        <v>-4.1284403669711427</v>
      </c>
      <c r="S80" s="30">
        <v>-8.1339712917957172</v>
      </c>
      <c r="T80" s="30">
        <v>-14.06250000009479</v>
      </c>
      <c r="U80" s="30">
        <v>15.014903456896644</v>
      </c>
      <c r="V80" s="30">
        <v>-7.9734955334275774</v>
      </c>
      <c r="W80" s="30">
        <v>6.526757060596422</v>
      </c>
      <c r="X80" s="30">
        <v>-31.131448010695205</v>
      </c>
      <c r="Y80" s="30">
        <v>42.014883482037391</v>
      </c>
      <c r="Z80" s="30">
        <v>-16.214792818526536</v>
      </c>
    </row>
    <row r="81" spans="4:26" ht="25.5" customHeight="1">
      <c r="D81" s="29" t="s">
        <v>36</v>
      </c>
      <c r="E81" s="30">
        <v>3.5928143711891236</v>
      </c>
      <c r="F81" s="30">
        <v>2.1676300578019392</v>
      </c>
      <c r="G81" s="30">
        <v>-6.6478076379719031</v>
      </c>
      <c r="H81" s="30">
        <v>-1.0606060604669953</v>
      </c>
      <c r="I81" s="30">
        <v>10.566615620134655</v>
      </c>
      <c r="J81" s="30">
        <v>1.3850415512944858</v>
      </c>
      <c r="K81" s="30">
        <v>12.841530054620275</v>
      </c>
      <c r="L81" s="30">
        <v>4.3583535108148608</v>
      </c>
      <c r="M81" s="30">
        <v>-5.6844547563713821</v>
      </c>
      <c r="N81" s="30">
        <v>13.038130381395941</v>
      </c>
      <c r="O81" s="30">
        <v>0.87051142544616322</v>
      </c>
      <c r="P81" s="30">
        <v>8.4142394822158018</v>
      </c>
      <c r="Q81" s="30">
        <v>3.6815920397057944</v>
      </c>
      <c r="R81" s="30">
        <v>-0.76775431860439669</v>
      </c>
      <c r="S81" s="30">
        <v>-13.733075435212994</v>
      </c>
      <c r="T81" s="30">
        <v>-10.538116591918667</v>
      </c>
      <c r="U81" s="30">
        <v>9.3893907631219307</v>
      </c>
      <c r="V81" s="30">
        <v>3.2845686352380943</v>
      </c>
      <c r="W81" s="30">
        <v>-3.3714522618388143</v>
      </c>
      <c r="X81" s="30">
        <v>-6.121826265765562</v>
      </c>
      <c r="Y81" s="30">
        <v>1.0913467405932131</v>
      </c>
      <c r="Z81" s="30">
        <v>-5.4581940235510213</v>
      </c>
    </row>
    <row r="82" spans="4:26" ht="25.5" customHeight="1">
      <c r="D82" s="29" t="s">
        <v>37</v>
      </c>
      <c r="E82" s="30">
        <v>-0.16528925632651736</v>
      </c>
      <c r="F82" s="30">
        <v>0.49668874175698985</v>
      </c>
      <c r="G82" s="30">
        <v>-3.2948929159213103</v>
      </c>
      <c r="H82" s="30">
        <v>4.0885860305887922</v>
      </c>
      <c r="I82" s="30">
        <v>11.456628477961516</v>
      </c>
      <c r="J82" s="30">
        <v>2.6431718061968645</v>
      </c>
      <c r="K82" s="30">
        <v>7.0100143061351705</v>
      </c>
      <c r="L82" s="30">
        <v>9.3582887700936155</v>
      </c>
      <c r="M82" s="30">
        <v>-6.6014669927352942</v>
      </c>
      <c r="N82" s="30">
        <v>12.827225130866804</v>
      </c>
      <c r="O82" s="30">
        <v>0.69605568450379351</v>
      </c>
      <c r="P82" s="30">
        <v>5.2995391704709238</v>
      </c>
      <c r="Q82" s="30">
        <v>0.43763676148012021</v>
      </c>
      <c r="R82" s="30">
        <v>0</v>
      </c>
      <c r="S82" s="30">
        <v>-12.85403050103252</v>
      </c>
      <c r="T82" s="30">
        <v>-10.250000000008608</v>
      </c>
      <c r="U82" s="30">
        <v>12.527560450184305</v>
      </c>
      <c r="V82" s="30">
        <v>1.5589092551795858</v>
      </c>
      <c r="W82" s="30">
        <v>-1.5616678148807517</v>
      </c>
      <c r="X82" s="30">
        <v>-6.8779965158389693</v>
      </c>
      <c r="Y82" s="30">
        <v>0.31787258827897791</v>
      </c>
      <c r="Z82" s="30">
        <v>-9.5092409595598397</v>
      </c>
    </row>
    <row r="83" spans="4:26" ht="25.5" customHeight="1">
      <c r="D83" s="29" t="s">
        <v>38</v>
      </c>
      <c r="E83" s="30">
        <v>7.1202531645514044</v>
      </c>
      <c r="F83" s="30">
        <v>0.590841949767551</v>
      </c>
      <c r="G83" s="30">
        <v>-1.9089574154915745</v>
      </c>
      <c r="H83" s="30">
        <v>-1.3473053893148235</v>
      </c>
      <c r="I83" s="30">
        <v>9.2564491653553063</v>
      </c>
      <c r="J83" s="30">
        <v>-1.5277777777875867</v>
      </c>
      <c r="K83" s="30">
        <v>15.232722143895995</v>
      </c>
      <c r="L83" s="30">
        <v>0.24479804167609753</v>
      </c>
      <c r="M83" s="30">
        <v>3.9072039071319287</v>
      </c>
      <c r="N83" s="30">
        <v>9.9882491187245357</v>
      </c>
      <c r="O83" s="30">
        <v>-2.2435897435208241</v>
      </c>
      <c r="P83" s="30">
        <v>4.5901639343977729</v>
      </c>
      <c r="Q83" s="30">
        <v>3.6572622779118102</v>
      </c>
      <c r="R83" s="30">
        <v>0.60483870971983489</v>
      </c>
      <c r="S83" s="30">
        <v>-10.52104208415866</v>
      </c>
      <c r="T83" s="30">
        <v>-12.206047032454359</v>
      </c>
      <c r="U83" s="30">
        <v>4.7759408911759227</v>
      </c>
      <c r="V83" s="30">
        <v>4.4613039232213492</v>
      </c>
      <c r="W83" s="30">
        <v>2.2921340262998413</v>
      </c>
      <c r="X83" s="30">
        <v>-2.3154374702613834</v>
      </c>
      <c r="Y83" s="30">
        <v>-1.9874426655135502</v>
      </c>
      <c r="Z83" s="30">
        <v>-15.016692096084194</v>
      </c>
    </row>
    <row r="84" spans="4:26" ht="25.5" customHeight="1">
      <c r="D84" s="29" t="s">
        <v>39</v>
      </c>
      <c r="E84" s="30">
        <v>1.2465373960623527</v>
      </c>
      <c r="F84" s="30">
        <v>0.41039671685521029</v>
      </c>
      <c r="G84" s="30">
        <v>-2.8610354222556533</v>
      </c>
      <c r="H84" s="30">
        <v>0.14025245437816469</v>
      </c>
      <c r="I84" s="30">
        <v>8.5434173668996305</v>
      </c>
      <c r="J84" s="30">
        <v>6.9677419355626657</v>
      </c>
      <c r="K84" s="30">
        <v>12.303980699597883</v>
      </c>
      <c r="L84" s="30">
        <v>-8.8077336197715184</v>
      </c>
      <c r="M84" s="30">
        <v>4.9469964664024646</v>
      </c>
      <c r="N84" s="30">
        <v>9.203142536487352</v>
      </c>
      <c r="O84" s="30">
        <v>0.41109969166772675</v>
      </c>
      <c r="P84" s="30">
        <v>6.5506653019341998</v>
      </c>
      <c r="Q84" s="30">
        <v>6.1479346781847521</v>
      </c>
      <c r="R84" s="30">
        <v>1.8099547511945424</v>
      </c>
      <c r="S84" s="30">
        <v>-15.555555555572287</v>
      </c>
      <c r="T84" s="30">
        <v>-9.789473684225559</v>
      </c>
      <c r="U84" s="30">
        <v>8.8710290675424464</v>
      </c>
      <c r="V84" s="30">
        <v>5.5112046299405471</v>
      </c>
      <c r="W84" s="30">
        <v>1.6153914664915892</v>
      </c>
      <c r="X84" s="30">
        <v>-3.4650814753156012</v>
      </c>
      <c r="Y84" s="30">
        <v>-4.3911287966118318</v>
      </c>
      <c r="Z84" s="30">
        <v>-16.113085891610968</v>
      </c>
    </row>
    <row r="85" spans="4:26" ht="25.5" customHeight="1">
      <c r="D85" s="29" t="s">
        <v>40</v>
      </c>
      <c r="E85" s="30">
        <v>1.0370370370571536</v>
      </c>
      <c r="F85" s="30">
        <v>-1.0997067448669573</v>
      </c>
      <c r="G85" s="30">
        <v>0.7412898442760385</v>
      </c>
      <c r="H85" s="30">
        <v>4.856512141309266</v>
      </c>
      <c r="I85" s="30">
        <v>8.1403508771918709</v>
      </c>
      <c r="J85" s="30">
        <v>1.9467878001283578</v>
      </c>
      <c r="K85" s="30">
        <v>9.6753660088686253</v>
      </c>
      <c r="L85" s="30">
        <v>-6.5002901914710254</v>
      </c>
      <c r="M85" s="30">
        <v>6.0831781502028948</v>
      </c>
      <c r="N85" s="30">
        <v>9.7717963721067225</v>
      </c>
      <c r="O85" s="30">
        <v>0.74626865673115272</v>
      </c>
      <c r="P85" s="30">
        <v>3.8095238095104733</v>
      </c>
      <c r="Q85" s="30">
        <v>3.0581039755338546</v>
      </c>
      <c r="R85" s="30">
        <v>-3.3630069238293925</v>
      </c>
      <c r="S85" s="30">
        <v>-9.6724667348761955</v>
      </c>
      <c r="T85" s="30">
        <v>-8.7818696884182543</v>
      </c>
      <c r="U85" s="30">
        <v>6.9133025363249168</v>
      </c>
      <c r="V85" s="30">
        <v>-1.0019006656420637</v>
      </c>
      <c r="W85" s="30">
        <v>-0.10417024563413868</v>
      </c>
      <c r="X85" s="30">
        <v>-9.095617774607657</v>
      </c>
      <c r="Y85" s="30">
        <v>-1.0306203309452866</v>
      </c>
      <c r="Z85" s="30" t="s">
        <v>82</v>
      </c>
    </row>
    <row r="86" spans="4:26" ht="37.5">
      <c r="D86" s="35" t="s">
        <v>75</v>
      </c>
      <c r="E86" s="36">
        <v>1.5972550875267499</v>
      </c>
      <c r="F86" s="36">
        <v>-1.2693606614633701</v>
      </c>
      <c r="G86" s="36">
        <v>-3.0903514979819691</v>
      </c>
      <c r="H86" s="36">
        <v>4.7468354430213688</v>
      </c>
      <c r="I86" s="36">
        <v>5.8447594701318328</v>
      </c>
      <c r="J86" s="36">
        <v>1.9541113184929237</v>
      </c>
      <c r="K86" s="36">
        <v>10.595456013781757</v>
      </c>
      <c r="L86" s="36">
        <v>4.8291305617695901</v>
      </c>
      <c r="M86" s="36">
        <v>-2.702702702724491</v>
      </c>
      <c r="N86" s="36">
        <v>10.60519282170047</v>
      </c>
      <c r="O86" s="36">
        <v>3.5729697074433631</v>
      </c>
      <c r="P86" s="36">
        <v>3.4830430797368583</v>
      </c>
      <c r="Q86" s="36">
        <v>3.4302278766248584</v>
      </c>
      <c r="R86" s="36">
        <v>-1.0665628649230929</v>
      </c>
      <c r="S86" s="36">
        <v>-8.6166194522923956</v>
      </c>
      <c r="T86" s="36">
        <v>-10.867131662806051</v>
      </c>
      <c r="U86" s="36">
        <v>7.5751942319579824</v>
      </c>
      <c r="V86" s="36">
        <v>-0.98093551264682999</v>
      </c>
      <c r="W86" s="36">
        <v>0.14623034573175708</v>
      </c>
      <c r="X86" s="36">
        <v>-22.532595298399073</v>
      </c>
      <c r="Y86" s="36">
        <v>13.696631221981391</v>
      </c>
      <c r="Z86" s="36" t="s">
        <v>82</v>
      </c>
    </row>
    <row r="87" spans="4:26" ht="25.5" customHeight="1"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33"/>
      <c r="Q87" s="34"/>
      <c r="R87" s="34"/>
      <c r="S87" s="34"/>
      <c r="T87" s="34"/>
      <c r="U87" s="34"/>
    </row>
    <row r="88" spans="4:26" ht="25.5" customHeight="1">
      <c r="D88" s="129" t="s">
        <v>45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</row>
    <row r="89" spans="4:26" ht="25.5" customHeight="1">
      <c r="D89" s="128" t="s">
        <v>0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</row>
    <row r="90" spans="4:26" ht="25.5" customHeight="1">
      <c r="D90" s="27"/>
      <c r="E90" s="28">
        <v>2001</v>
      </c>
      <c r="F90" s="28">
        <v>2002</v>
      </c>
      <c r="G90" s="28">
        <v>2003</v>
      </c>
      <c r="H90" s="28">
        <v>2004</v>
      </c>
      <c r="I90" s="28">
        <v>2005</v>
      </c>
      <c r="J90" s="28">
        <v>2006</v>
      </c>
      <c r="K90" s="28">
        <v>2007</v>
      </c>
      <c r="L90" s="28">
        <v>2008</v>
      </c>
      <c r="M90" s="28">
        <v>2009</v>
      </c>
      <c r="N90" s="28">
        <v>2010</v>
      </c>
      <c r="O90" s="28">
        <v>2011</v>
      </c>
      <c r="P90" s="28">
        <v>2012</v>
      </c>
      <c r="Q90" s="28">
        <v>2013</v>
      </c>
      <c r="R90" s="28">
        <v>2014</v>
      </c>
      <c r="S90" s="28">
        <v>2015</v>
      </c>
      <c r="T90" s="28">
        <v>2016</v>
      </c>
      <c r="U90" s="28">
        <v>2017</v>
      </c>
      <c r="V90" s="28">
        <v>2018</v>
      </c>
      <c r="W90" s="28">
        <v>2019</v>
      </c>
      <c r="X90" s="28">
        <v>2020</v>
      </c>
      <c r="Y90" s="28">
        <v>2021</v>
      </c>
      <c r="Z90" s="28">
        <v>2022</v>
      </c>
    </row>
    <row r="91" spans="4:26" ht="25.5" customHeight="1">
      <c r="D91" s="29" t="s">
        <v>29</v>
      </c>
      <c r="E91" s="30">
        <v>11.186440677922537</v>
      </c>
      <c r="F91" s="30">
        <v>0.91463414653525366</v>
      </c>
      <c r="G91" s="30">
        <v>-10.876132930649829</v>
      </c>
      <c r="H91" s="30">
        <v>18.983050847322858</v>
      </c>
      <c r="I91" s="30">
        <v>19.658119658249483</v>
      </c>
      <c r="J91" s="30">
        <v>12.619047619084544</v>
      </c>
      <c r="K91" s="30">
        <v>23.890063424900564</v>
      </c>
      <c r="L91" s="30">
        <v>16.040955631424136</v>
      </c>
      <c r="M91" s="30">
        <v>6.1764705881471649</v>
      </c>
      <c r="N91" s="30">
        <v>17.728531856053408</v>
      </c>
      <c r="O91" s="30">
        <v>19.176470588293505</v>
      </c>
      <c r="P91" s="30">
        <v>13.129318854770688</v>
      </c>
      <c r="Q91" s="30">
        <v>5.7591623037482442</v>
      </c>
      <c r="R91" s="30">
        <v>5.7755775577370549</v>
      </c>
      <c r="S91" s="30">
        <v>-3.3541341653668955</v>
      </c>
      <c r="T91" s="30">
        <v>-24.697336561703299</v>
      </c>
      <c r="U91" s="30">
        <v>3.9537348949082229</v>
      </c>
      <c r="V91" s="30">
        <v>5.2095046641407849</v>
      </c>
      <c r="W91" s="30">
        <v>-2.7817744430446156</v>
      </c>
      <c r="X91" s="30">
        <v>11.038587319833425</v>
      </c>
      <c r="Y91" s="30">
        <v>-5.1863152035804045</v>
      </c>
      <c r="Z91" s="30">
        <v>-11.392620759347306</v>
      </c>
    </row>
    <row r="92" spans="4:26" ht="25.5" customHeight="1">
      <c r="D92" s="29" t="s">
        <v>30</v>
      </c>
      <c r="E92" s="30">
        <v>-0.70422535212147919</v>
      </c>
      <c r="F92" s="30">
        <v>-1.063829787457482</v>
      </c>
      <c r="G92" s="30">
        <v>-2.1505376344405636</v>
      </c>
      <c r="H92" s="30">
        <v>16.483516483549863</v>
      </c>
      <c r="I92" s="30">
        <v>16.666666666728759</v>
      </c>
      <c r="J92" s="30">
        <v>9.4339622641268495</v>
      </c>
      <c r="K92" s="30">
        <v>19.211822660087009</v>
      </c>
      <c r="L92" s="30">
        <v>22.107438016731184</v>
      </c>
      <c r="M92" s="30">
        <v>-2.0304568528183187</v>
      </c>
      <c r="N92" s="30">
        <v>22.107081174323472</v>
      </c>
      <c r="O92" s="30">
        <v>20.36775106077533</v>
      </c>
      <c r="P92" s="30">
        <v>13.513513513641451</v>
      </c>
      <c r="Q92" s="30">
        <v>-0.93167701870743302</v>
      </c>
      <c r="R92" s="30">
        <v>10.449320794173333</v>
      </c>
      <c r="S92" s="30">
        <v>-10.690633869423461</v>
      </c>
      <c r="T92" s="30">
        <v>-10.275423728767175</v>
      </c>
      <c r="U92" s="30">
        <v>-5.9543345772872902</v>
      </c>
      <c r="V92" s="30">
        <v>3.6128479353564114</v>
      </c>
      <c r="W92" s="30">
        <v>2.7278677392232442</v>
      </c>
      <c r="X92" s="30">
        <v>11.753189086191206</v>
      </c>
      <c r="Y92" s="30">
        <v>0.6798769765524737</v>
      </c>
      <c r="Z92" s="30">
        <v>-13.324992776335742</v>
      </c>
    </row>
    <row r="93" spans="4:26" ht="25.5" customHeight="1">
      <c r="D93" s="29" t="s">
        <v>31</v>
      </c>
      <c r="E93" s="30">
        <v>10.631229236026819</v>
      </c>
      <c r="F93" s="30">
        <v>-3.903903904130368</v>
      </c>
      <c r="G93" s="30">
        <v>-15.937500000050896</v>
      </c>
      <c r="H93" s="30">
        <v>36.431226765920414</v>
      </c>
      <c r="I93" s="30">
        <v>17.711171662221204</v>
      </c>
      <c r="J93" s="30">
        <v>10.879629629641684</v>
      </c>
      <c r="K93" s="30">
        <v>17.745302713857882</v>
      </c>
      <c r="L93" s="30">
        <v>14.361702127765707</v>
      </c>
      <c r="M93" s="30">
        <v>-0.93023255815234407</v>
      </c>
      <c r="N93" s="30">
        <v>25.352112676038075</v>
      </c>
      <c r="O93" s="30">
        <v>11.23595505618975</v>
      </c>
      <c r="P93" s="30">
        <v>20.87542087544638</v>
      </c>
      <c r="Q93" s="30">
        <v>-0.83565459616674609</v>
      </c>
      <c r="R93" s="30">
        <v>3.8389513108612938</v>
      </c>
      <c r="S93" s="30">
        <v>-6.7628494138236794</v>
      </c>
      <c r="T93" s="30">
        <v>-13.829787234060831</v>
      </c>
      <c r="U93" s="30">
        <v>10.479392873957227</v>
      </c>
      <c r="V93" s="30">
        <v>-3.1800285264411032</v>
      </c>
      <c r="W93" s="30">
        <v>-4.8490819920394941</v>
      </c>
      <c r="X93" s="30">
        <v>-12.189720911509006</v>
      </c>
      <c r="Y93" s="30">
        <v>11.700149043056252</v>
      </c>
      <c r="Z93" s="30">
        <v>7.1553573173812168</v>
      </c>
    </row>
    <row r="94" spans="4:26" ht="25.5" customHeight="1">
      <c r="D94" s="29" t="s">
        <v>32</v>
      </c>
      <c r="E94" s="30">
        <v>3.1249999998328892</v>
      </c>
      <c r="F94" s="30">
        <v>8.4175084174265002</v>
      </c>
      <c r="G94" s="30">
        <v>-16.149068322851122</v>
      </c>
      <c r="H94" s="30">
        <v>32.962962962738708</v>
      </c>
      <c r="I94" s="30">
        <v>23.955431754900403</v>
      </c>
      <c r="J94" s="30">
        <v>2.9213483147826125</v>
      </c>
      <c r="K94" s="30">
        <v>13.100436681133477</v>
      </c>
      <c r="L94" s="30">
        <v>27.799227799151872</v>
      </c>
      <c r="M94" s="30">
        <v>-9.9697885196012415</v>
      </c>
      <c r="N94" s="30">
        <v>22.483221476425364</v>
      </c>
      <c r="O94" s="30">
        <v>19.315068493189358</v>
      </c>
      <c r="P94" s="30">
        <v>12.399540757790772</v>
      </c>
      <c r="Q94" s="30">
        <v>9.0909090908541046</v>
      </c>
      <c r="R94" s="30">
        <v>2.5280898877323432</v>
      </c>
      <c r="S94" s="30">
        <v>-15.342465753415768</v>
      </c>
      <c r="T94" s="30">
        <v>-10.14023732471161</v>
      </c>
      <c r="U94" s="30">
        <v>-0.1065126475885414</v>
      </c>
      <c r="V94" s="30">
        <v>5.5405151010239351</v>
      </c>
      <c r="W94" s="30">
        <v>-1.7498674352633969E-2</v>
      </c>
      <c r="X94" s="30">
        <v>-35.675874141349503</v>
      </c>
      <c r="Y94" s="30">
        <v>71.107424071486932</v>
      </c>
      <c r="Z94" s="30">
        <v>-8.7370357089343713</v>
      </c>
    </row>
    <row r="95" spans="4:26" ht="25.5" customHeight="1">
      <c r="D95" s="29" t="s">
        <v>33</v>
      </c>
      <c r="E95" s="30">
        <v>0.28735632167278258</v>
      </c>
      <c r="F95" s="30">
        <v>1.7191977077626541</v>
      </c>
      <c r="G95" s="30">
        <v>-10.704225351939733</v>
      </c>
      <c r="H95" s="30">
        <v>35.015772870559928</v>
      </c>
      <c r="I95" s="30">
        <v>18.457943925350673</v>
      </c>
      <c r="J95" s="30">
        <v>15.187376725682956</v>
      </c>
      <c r="K95" s="30">
        <v>10.445205479498942</v>
      </c>
      <c r="L95" s="30">
        <v>16.124031007790386</v>
      </c>
      <c r="M95" s="30">
        <v>-6.1415220294550599</v>
      </c>
      <c r="N95" s="30">
        <v>19.630156472374381</v>
      </c>
      <c r="O95" s="30">
        <v>20.332936979705927</v>
      </c>
      <c r="P95" s="30">
        <v>9.2885375494205178</v>
      </c>
      <c r="Q95" s="30">
        <v>6.3291139240316596</v>
      </c>
      <c r="R95" s="30">
        <v>8.2482993197938725</v>
      </c>
      <c r="S95" s="30">
        <v>-18.460329929317322</v>
      </c>
      <c r="T95" s="30">
        <v>-15.221579961444565</v>
      </c>
      <c r="U95" s="30">
        <v>13.961480273363236</v>
      </c>
      <c r="V95" s="30">
        <v>-6.7957876239547748</v>
      </c>
      <c r="W95" s="30">
        <v>5.7795767003373522</v>
      </c>
      <c r="X95" s="30">
        <v>-7.9929830081080784</v>
      </c>
      <c r="Y95" s="30">
        <v>22.678882559303837</v>
      </c>
      <c r="Z95" s="30">
        <v>-12.544704377842031</v>
      </c>
    </row>
    <row r="96" spans="4:26" ht="25.5" customHeight="1">
      <c r="D96" s="29" t="s">
        <v>34</v>
      </c>
      <c r="E96" s="30">
        <v>-2.9508196719770785</v>
      </c>
      <c r="F96" s="30">
        <v>2.0270270266511847</v>
      </c>
      <c r="G96" s="30">
        <v>-4.6357615890844635</v>
      </c>
      <c r="H96" s="30">
        <v>36.111111110734065</v>
      </c>
      <c r="I96" s="30">
        <v>21.173469387923948</v>
      </c>
      <c r="J96" s="30">
        <v>3.1578947367607135</v>
      </c>
      <c r="K96" s="30">
        <v>16.122448979704807</v>
      </c>
      <c r="L96" s="30">
        <v>16.168717047462302</v>
      </c>
      <c r="M96" s="30">
        <v>-1.0590015129631536</v>
      </c>
      <c r="N96" s="30">
        <v>16.972477064194447</v>
      </c>
      <c r="O96" s="30">
        <v>16.339869281208653</v>
      </c>
      <c r="P96" s="30">
        <v>15.73033707859488</v>
      </c>
      <c r="Q96" s="30">
        <v>2.8155339805638668</v>
      </c>
      <c r="R96" s="30">
        <v>9.4428706383964389E-2</v>
      </c>
      <c r="S96" s="30">
        <v>-13.584905660447777</v>
      </c>
      <c r="T96" s="30">
        <v>-10.698689956354745</v>
      </c>
      <c r="U96" s="30">
        <v>12.237312826911495</v>
      </c>
      <c r="V96" s="30">
        <v>0.74327813368291196</v>
      </c>
      <c r="W96" s="30">
        <v>-6.6265447239879922</v>
      </c>
      <c r="X96" s="30">
        <v>25.044076377754763</v>
      </c>
      <c r="Y96" s="30">
        <v>-5.3039406380108067</v>
      </c>
      <c r="Z96" s="30">
        <v>-14.662068041309983</v>
      </c>
    </row>
    <row r="97" spans="4:54" ht="25.5" customHeight="1">
      <c r="D97" s="29" t="s">
        <v>35</v>
      </c>
      <c r="E97" s="30">
        <v>-5.0595238094188755</v>
      </c>
      <c r="F97" s="30">
        <v>-0.31347962401420126</v>
      </c>
      <c r="G97" s="30">
        <v>-1.2578616352388661</v>
      </c>
      <c r="H97" s="30">
        <v>32.484076433233945</v>
      </c>
      <c r="I97" s="30">
        <v>16.586538461632252</v>
      </c>
      <c r="J97" s="30">
        <v>1.6494845361046284</v>
      </c>
      <c r="K97" s="30">
        <v>18.255578093307268</v>
      </c>
      <c r="L97" s="30">
        <v>19.725557461362243</v>
      </c>
      <c r="M97" s="30">
        <v>0.42979942685508199</v>
      </c>
      <c r="N97" s="30">
        <v>12.268188302432348</v>
      </c>
      <c r="O97" s="30">
        <v>20.965692503250622</v>
      </c>
      <c r="P97" s="30">
        <v>12.605042016730383</v>
      </c>
      <c r="Q97" s="30">
        <v>11.007462686614788</v>
      </c>
      <c r="R97" s="30">
        <v>-9.1596638655245588</v>
      </c>
      <c r="S97" s="30">
        <v>-12.765957446873788</v>
      </c>
      <c r="T97" s="30">
        <v>-10.71049840929822</v>
      </c>
      <c r="U97" s="30">
        <v>12.878929064175892</v>
      </c>
      <c r="V97" s="30">
        <v>-7.0842949625864353</v>
      </c>
      <c r="W97" s="30">
        <v>7.4264302330014909</v>
      </c>
      <c r="X97" s="30">
        <v>26.437024174856717</v>
      </c>
      <c r="Y97" s="30">
        <v>-11.990107102493941</v>
      </c>
      <c r="Z97" s="30">
        <v>-14.529918814177146</v>
      </c>
    </row>
    <row r="98" spans="4:54" ht="25.5" customHeight="1">
      <c r="D98" s="29" t="s">
        <v>36</v>
      </c>
      <c r="E98" s="30">
        <v>-7.4927953888227039</v>
      </c>
      <c r="F98" s="30">
        <v>1.5576323985895035</v>
      </c>
      <c r="G98" s="30">
        <v>-1.226993865048509</v>
      </c>
      <c r="H98" s="30">
        <v>28.571428571481118</v>
      </c>
      <c r="I98" s="30">
        <v>16.666666666762065</v>
      </c>
      <c r="J98" s="30">
        <v>10.766045548554203</v>
      </c>
      <c r="K98" s="30">
        <v>17.196261682269064</v>
      </c>
      <c r="L98" s="30">
        <v>13.078149920251558</v>
      </c>
      <c r="M98" s="30">
        <v>0.56417489422522227</v>
      </c>
      <c r="N98" s="30">
        <v>16.690042075722822</v>
      </c>
      <c r="O98" s="30">
        <v>16.947115384643084</v>
      </c>
      <c r="P98" s="30">
        <v>15.313463514934146</v>
      </c>
      <c r="Q98" s="30">
        <v>7.8431372549040201</v>
      </c>
      <c r="R98" s="30">
        <v>-7.5206611570789228</v>
      </c>
      <c r="S98" s="30">
        <v>-18.588025022289433</v>
      </c>
      <c r="T98" s="30">
        <v>-9.3304061471534911</v>
      </c>
      <c r="U98" s="30">
        <v>16.539557076804169</v>
      </c>
      <c r="V98" s="30">
        <v>-3.0546037821061356</v>
      </c>
      <c r="W98" s="30">
        <v>-1.2994410831925651</v>
      </c>
      <c r="X98" s="30">
        <v>36.27863839278249</v>
      </c>
      <c r="Y98" s="30">
        <v>-19.792845952695735</v>
      </c>
      <c r="Z98" s="30">
        <v>-8.6671391743260209</v>
      </c>
    </row>
    <row r="99" spans="4:54" ht="25.5" customHeight="1">
      <c r="D99" s="29" t="s">
        <v>37</v>
      </c>
      <c r="E99" s="30">
        <v>-6.2111801243149962</v>
      </c>
      <c r="F99" s="30">
        <v>-0.99337748326316921</v>
      </c>
      <c r="G99" s="30">
        <v>7.0234113711367563</v>
      </c>
      <c r="H99" s="30">
        <v>20.312500000115683</v>
      </c>
      <c r="I99" s="30">
        <v>12.207792207807389</v>
      </c>
      <c r="J99" s="30">
        <v>20.601851851723008</v>
      </c>
      <c r="K99" s="30">
        <v>12.667946257384921</v>
      </c>
      <c r="L99" s="30">
        <v>21.294718909687017</v>
      </c>
      <c r="M99" s="30">
        <v>1.966292134691261</v>
      </c>
      <c r="N99" s="30">
        <v>14.325068870570611</v>
      </c>
      <c r="O99" s="30">
        <v>15.903614457915571</v>
      </c>
      <c r="P99" s="30">
        <v>6.2370062369675905</v>
      </c>
      <c r="Q99" s="30">
        <v>7.4363992172086446</v>
      </c>
      <c r="R99" s="30">
        <v>9.1074681293834558E-2</v>
      </c>
      <c r="S99" s="30">
        <v>-18.289353958228503</v>
      </c>
      <c r="T99" s="30">
        <v>-13.363028953159473</v>
      </c>
      <c r="U99" s="30">
        <v>16.57281406352935</v>
      </c>
      <c r="V99" s="30">
        <v>-2.2291938000966627</v>
      </c>
      <c r="W99" s="30">
        <v>8.1834967608883424</v>
      </c>
      <c r="X99" s="30">
        <v>28.813475243071274</v>
      </c>
      <c r="Y99" s="30">
        <v>-22.616099415054048</v>
      </c>
      <c r="Z99" s="30">
        <v>-6.1403670922604014</v>
      </c>
    </row>
    <row r="100" spans="4:54" ht="25.5" customHeight="1">
      <c r="D100" s="29" t="s">
        <v>38</v>
      </c>
      <c r="E100" s="30">
        <v>-0.58823529412583841</v>
      </c>
      <c r="F100" s="30">
        <v>-0.29585798799458551</v>
      </c>
      <c r="G100" s="30">
        <v>5.6379821957392995</v>
      </c>
      <c r="H100" s="30">
        <v>19.382022471668957</v>
      </c>
      <c r="I100" s="30">
        <v>11.76470588253331</v>
      </c>
      <c r="J100" s="30">
        <v>18.10526315789367</v>
      </c>
      <c r="K100" s="30">
        <v>13.903743315487693</v>
      </c>
      <c r="L100" s="30">
        <v>15.649452269202801</v>
      </c>
      <c r="M100" s="30">
        <v>3.5182679295223007</v>
      </c>
      <c r="N100" s="30">
        <v>15.294117647206363</v>
      </c>
      <c r="O100" s="30">
        <v>13.151927437549737</v>
      </c>
      <c r="P100" s="30">
        <v>13.727454909837133</v>
      </c>
      <c r="Q100" s="30">
        <v>5.022026431736637</v>
      </c>
      <c r="R100" s="30">
        <v>-1.7617449664177776</v>
      </c>
      <c r="S100" s="30">
        <v>-16.140051238326592</v>
      </c>
      <c r="T100" s="30">
        <v>-13.543788187387806</v>
      </c>
      <c r="U100" s="30">
        <v>10.020848964835661</v>
      </c>
      <c r="V100" s="30">
        <v>-1.8310952094010235</v>
      </c>
      <c r="W100" s="30">
        <v>8.0772525335339971</v>
      </c>
      <c r="X100" s="30">
        <v>21.930804025398398</v>
      </c>
      <c r="Y100" s="30">
        <v>-22.693944839441226</v>
      </c>
      <c r="Z100" s="30">
        <v>-0.77783231234394012</v>
      </c>
    </row>
    <row r="101" spans="4:54" ht="25.5" customHeight="1">
      <c r="D101" s="29" t="s">
        <v>39</v>
      </c>
      <c r="E101" s="30">
        <v>-6.6481994457534004</v>
      </c>
      <c r="F101" s="30">
        <v>-1.780415430288973</v>
      </c>
      <c r="G101" s="30">
        <v>9.0634441085169613</v>
      </c>
      <c r="H101" s="30">
        <v>21.606648199436897</v>
      </c>
      <c r="I101" s="30">
        <v>14.578587699532996</v>
      </c>
      <c r="J101" s="30">
        <v>14.512922465043477</v>
      </c>
      <c r="K101" s="30">
        <v>15.625000000019273</v>
      </c>
      <c r="L101" s="30">
        <v>4.5045045045686072</v>
      </c>
      <c r="M101" s="30">
        <v>13.793103448293454</v>
      </c>
      <c r="N101" s="30">
        <v>20.580808080711211</v>
      </c>
      <c r="O101" s="30">
        <v>12.251308900512271</v>
      </c>
      <c r="P101" s="30">
        <v>8.4888059702159513</v>
      </c>
      <c r="Q101" s="30">
        <v>9.0283748924907101</v>
      </c>
      <c r="R101" s="30">
        <v>2.2870662460421132</v>
      </c>
      <c r="S101" s="30">
        <v>-14.72629144176889</v>
      </c>
      <c r="T101" s="30">
        <v>-7.8661844485188981</v>
      </c>
      <c r="U101" s="30">
        <v>15.608811516625721</v>
      </c>
      <c r="V101" s="30">
        <v>1.5450137241022732</v>
      </c>
      <c r="W101" s="30">
        <v>4.8041978545861008</v>
      </c>
      <c r="X101" s="30">
        <v>17.95069846335846</v>
      </c>
      <c r="Y101" s="30">
        <v>-21.295447818692249</v>
      </c>
      <c r="Z101" s="30">
        <v>2.9864412918114258</v>
      </c>
    </row>
    <row r="102" spans="4:54" ht="25.5" customHeight="1">
      <c r="D102" s="29" t="s">
        <v>40</v>
      </c>
      <c r="E102" s="30">
        <v>-4.3557168784637668</v>
      </c>
      <c r="F102" s="30">
        <v>-8.3491461099541198</v>
      </c>
      <c r="G102" s="30">
        <v>20.9109730848003</v>
      </c>
      <c r="H102" s="30">
        <v>23.801369863047395</v>
      </c>
      <c r="I102" s="30">
        <v>9.4052558782520492</v>
      </c>
      <c r="J102" s="30">
        <v>6.068268015257039</v>
      </c>
      <c r="K102" s="30">
        <v>11.680572109528619</v>
      </c>
      <c r="L102" s="30">
        <v>4.5891141942404401</v>
      </c>
      <c r="M102" s="30">
        <v>13.265306122520526</v>
      </c>
      <c r="N102" s="30">
        <v>18.378378378419889</v>
      </c>
      <c r="O102" s="30">
        <v>15.296803652949521</v>
      </c>
      <c r="P102" s="30">
        <v>8.3828382838258229</v>
      </c>
      <c r="Q102" s="30">
        <v>-0.85261875762434602</v>
      </c>
      <c r="R102" s="30">
        <v>-3.4398034398510191</v>
      </c>
      <c r="S102" s="30">
        <v>-18.893129770999117</v>
      </c>
      <c r="T102" s="30">
        <v>-8.8627450980274798</v>
      </c>
      <c r="U102" s="30">
        <v>8.3404403411586614</v>
      </c>
      <c r="V102" s="30">
        <v>-5.314179149305776</v>
      </c>
      <c r="W102" s="30">
        <v>18.627406380951484</v>
      </c>
      <c r="X102" s="30">
        <v>2.5794244823476031</v>
      </c>
      <c r="Y102" s="30">
        <v>-17.91594005701478</v>
      </c>
      <c r="Z102" s="30" t="s">
        <v>82</v>
      </c>
    </row>
    <row r="103" spans="4:54" ht="37.5">
      <c r="D103" s="35" t="s">
        <v>75</v>
      </c>
      <c r="E103" s="36">
        <v>-1.2015693967362906</v>
      </c>
      <c r="F103" s="36">
        <v>-0.64532141974535939</v>
      </c>
      <c r="G103" s="36">
        <v>-0.84936297777860048</v>
      </c>
      <c r="H103" s="36">
        <v>26.404635928401945</v>
      </c>
      <c r="I103" s="36">
        <v>15.98564879419051</v>
      </c>
      <c r="J103" s="36">
        <v>10.242309675179806</v>
      </c>
      <c r="K103" s="36">
        <v>15.432579890874321</v>
      </c>
      <c r="L103" s="36">
        <v>15.084402430817189</v>
      </c>
      <c r="M103" s="36">
        <v>2.088711570013202</v>
      </c>
      <c r="N103" s="36">
        <v>18.321839080474135</v>
      </c>
      <c r="O103" s="36">
        <v>16.572760831566381</v>
      </c>
      <c r="P103" s="36">
        <v>12.166666666668192</v>
      </c>
      <c r="Q103" s="36">
        <v>4.9479940564531866</v>
      </c>
      <c r="R103" s="36">
        <v>0.63004389071101841</v>
      </c>
      <c r="S103" s="36">
        <v>-14.083714386223834</v>
      </c>
      <c r="T103" s="36">
        <v>-12.568574469823945</v>
      </c>
      <c r="U103" s="36">
        <v>9.5237127701920841</v>
      </c>
      <c r="V103" s="36">
        <v>-1.2824381684170216</v>
      </c>
      <c r="W103" s="36">
        <v>3.6387410418300847</v>
      </c>
      <c r="X103" s="36">
        <v>10.554519102186699</v>
      </c>
      <c r="Y103" s="36">
        <v>-7.0125902568319631</v>
      </c>
      <c r="Z103" s="36" t="s">
        <v>82</v>
      </c>
    </row>
    <row r="104" spans="4:54" ht="25.5" customHeight="1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33"/>
      <c r="Q104" s="34"/>
      <c r="R104" s="34"/>
      <c r="S104" s="34"/>
      <c r="T104" s="34"/>
      <c r="U104" s="34"/>
    </row>
    <row r="105" spans="4:54" ht="25.5" customHeight="1">
      <c r="D105" s="129" t="s">
        <v>46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</row>
    <row r="106" spans="4:54" ht="25.5" customHeight="1">
      <c r="D106" s="128" t="s">
        <v>0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</row>
    <row r="107" spans="4:54" ht="25.5" customHeight="1">
      <c r="D107" s="27"/>
      <c r="E107" s="28">
        <v>2001</v>
      </c>
      <c r="F107" s="28">
        <v>2002</v>
      </c>
      <c r="G107" s="28">
        <v>2003</v>
      </c>
      <c r="H107" s="28">
        <v>2004</v>
      </c>
      <c r="I107" s="28">
        <v>2005</v>
      </c>
      <c r="J107" s="28">
        <v>2006</v>
      </c>
      <c r="K107" s="28">
        <v>2007</v>
      </c>
      <c r="L107" s="28">
        <v>2008</v>
      </c>
      <c r="M107" s="28">
        <v>2009</v>
      </c>
      <c r="N107" s="28">
        <v>2010</v>
      </c>
      <c r="O107" s="28">
        <v>2011</v>
      </c>
      <c r="P107" s="28">
        <v>2012</v>
      </c>
      <c r="Q107" s="28">
        <v>2013</v>
      </c>
      <c r="R107" s="28">
        <v>2014</v>
      </c>
      <c r="S107" s="28">
        <v>2015</v>
      </c>
      <c r="T107" s="28">
        <v>2016</v>
      </c>
      <c r="U107" s="28">
        <v>2017</v>
      </c>
      <c r="V107" s="28">
        <v>2018</v>
      </c>
      <c r="W107" s="28">
        <v>2019</v>
      </c>
      <c r="X107" s="28">
        <v>2020</v>
      </c>
      <c r="Y107" s="28">
        <v>2021</v>
      </c>
      <c r="Z107" s="28">
        <v>2022</v>
      </c>
    </row>
    <row r="108" spans="4:54" ht="25.5" customHeight="1">
      <c r="D108" s="29" t="s">
        <v>29</v>
      </c>
      <c r="E108" s="30" t="s">
        <v>82</v>
      </c>
      <c r="F108" s="30" t="s">
        <v>82</v>
      </c>
      <c r="G108" s="30" t="s">
        <v>82</v>
      </c>
      <c r="H108" s="30">
        <v>5.1334702259905107</v>
      </c>
      <c r="I108" s="30">
        <v>0.39062499994644284</v>
      </c>
      <c r="J108" s="30">
        <v>8.7548638130646506</v>
      </c>
      <c r="K108" s="30">
        <v>4.8300536673214545</v>
      </c>
      <c r="L108" s="30">
        <v>16.211604095624832</v>
      </c>
      <c r="M108" s="30">
        <v>8.8105726871921206</v>
      </c>
      <c r="N108" s="30">
        <v>10.391363022960288</v>
      </c>
      <c r="O108" s="30">
        <v>12.71393643036971</v>
      </c>
      <c r="P108" s="30">
        <v>8.5683297179842235</v>
      </c>
      <c r="Q108" s="30">
        <v>10.589410589422886</v>
      </c>
      <c r="R108" s="30">
        <v>13.911472447955052</v>
      </c>
      <c r="S108" s="30">
        <v>4.9960348930004006</v>
      </c>
      <c r="T108" s="30">
        <v>-0.22658610268819768</v>
      </c>
      <c r="U108" s="30">
        <v>-2.1334477525760676</v>
      </c>
      <c r="V108" s="30">
        <v>5.408842098870803</v>
      </c>
      <c r="W108" s="30">
        <v>7.293065931879128</v>
      </c>
      <c r="X108" s="30">
        <v>7.0621649862937508</v>
      </c>
      <c r="Y108" s="30">
        <v>12.837319013022942</v>
      </c>
      <c r="Z108" s="30">
        <v>14.164561526342489</v>
      </c>
      <c r="AH108" s="22" t="s">
        <v>82</v>
      </c>
      <c r="AI108" s="22" t="s">
        <v>82</v>
      </c>
      <c r="AJ108" s="22" t="s">
        <v>82</v>
      </c>
      <c r="AK108" s="22" t="s">
        <v>82</v>
      </c>
      <c r="AL108" s="22" t="s">
        <v>82</v>
      </c>
      <c r="AM108" s="22" t="s">
        <v>82</v>
      </c>
      <c r="AN108" s="22" t="s">
        <v>82</v>
      </c>
      <c r="AO108" s="22" t="s">
        <v>82</v>
      </c>
      <c r="AP108" s="22" t="s">
        <v>82</v>
      </c>
      <c r="AQ108" s="22" t="s">
        <v>82</v>
      </c>
      <c r="AR108" s="22" t="s">
        <v>82</v>
      </c>
      <c r="AS108" s="22" t="s">
        <v>82</v>
      </c>
      <c r="AT108" s="22" t="s">
        <v>82</v>
      </c>
      <c r="AU108" s="22" t="s">
        <v>82</v>
      </c>
      <c r="AV108" s="22" t="s">
        <v>82</v>
      </c>
      <c r="AW108" s="22" t="s">
        <v>82</v>
      </c>
      <c r="AX108" s="22" t="s">
        <v>82</v>
      </c>
      <c r="AY108" s="22" t="s">
        <v>82</v>
      </c>
      <c r="AZ108" s="22" t="s">
        <v>82</v>
      </c>
      <c r="BA108" s="22" t="s">
        <v>82</v>
      </c>
      <c r="BB108" s="22" t="s">
        <v>82</v>
      </c>
    </row>
    <row r="109" spans="4:54" ht="25.5" customHeight="1">
      <c r="D109" s="29" t="s">
        <v>30</v>
      </c>
      <c r="E109" s="30" t="s">
        <v>82</v>
      </c>
      <c r="F109" s="30" t="s">
        <v>82</v>
      </c>
      <c r="G109" s="30" t="s">
        <v>82</v>
      </c>
      <c r="H109" s="30">
        <v>6.3318777292646233</v>
      </c>
      <c r="I109" s="30">
        <v>0.82135523602793192</v>
      </c>
      <c r="J109" s="30">
        <v>5.0916496946235235</v>
      </c>
      <c r="K109" s="30">
        <v>5.038759690007022</v>
      </c>
      <c r="L109" s="30">
        <v>14.022140221193947</v>
      </c>
      <c r="M109" s="30">
        <v>12.13592233017302</v>
      </c>
      <c r="N109" s="30">
        <v>14.718614718719781</v>
      </c>
      <c r="O109" s="30">
        <v>10.566037735738432</v>
      </c>
      <c r="P109" s="30">
        <v>9.4425483504737571</v>
      </c>
      <c r="Q109" s="30">
        <v>6.8607068607354771</v>
      </c>
      <c r="R109" s="30">
        <v>14.883268482390255</v>
      </c>
      <c r="S109" s="30">
        <v>1.7781541066722584</v>
      </c>
      <c r="T109" s="30">
        <v>5.9068219634752728</v>
      </c>
      <c r="U109" s="30">
        <v>-5.1017567793430363</v>
      </c>
      <c r="V109" s="30">
        <v>4.4156034185958815</v>
      </c>
      <c r="W109" s="30">
        <v>10.022425974907945</v>
      </c>
      <c r="X109" s="30">
        <v>7.8203158776477766</v>
      </c>
      <c r="Y109" s="30">
        <v>8.8407120508911632</v>
      </c>
      <c r="Z109" s="30">
        <v>9.4893677897631257</v>
      </c>
      <c r="AH109" s="22" t="s">
        <v>82</v>
      </c>
      <c r="AI109" s="22" t="s">
        <v>82</v>
      </c>
      <c r="AJ109" s="22" t="s">
        <v>82</v>
      </c>
      <c r="AK109" s="22" t="s">
        <v>82</v>
      </c>
      <c r="AL109" s="22" t="s">
        <v>82</v>
      </c>
      <c r="AM109" s="22" t="s">
        <v>82</v>
      </c>
      <c r="AN109" s="22" t="s">
        <v>82</v>
      </c>
      <c r="AO109" s="22" t="s">
        <v>82</v>
      </c>
      <c r="AP109" s="22" t="s">
        <v>82</v>
      </c>
      <c r="AQ109" s="22" t="s">
        <v>82</v>
      </c>
      <c r="AR109" s="22" t="s">
        <v>82</v>
      </c>
      <c r="AS109" s="22" t="s">
        <v>82</v>
      </c>
      <c r="AT109" s="22" t="s">
        <v>82</v>
      </c>
      <c r="AU109" s="22" t="s">
        <v>82</v>
      </c>
      <c r="AV109" s="22" t="s">
        <v>82</v>
      </c>
      <c r="AW109" s="22" t="s">
        <v>82</v>
      </c>
      <c r="AX109" s="22" t="s">
        <v>82</v>
      </c>
      <c r="AY109" s="22" t="s">
        <v>82</v>
      </c>
      <c r="AZ109" s="22" t="s">
        <v>82</v>
      </c>
      <c r="BA109" s="22" t="s">
        <v>82</v>
      </c>
      <c r="BB109" s="22" t="s">
        <v>82</v>
      </c>
    </row>
    <row r="110" spans="4:54" ht="25.5" customHeight="1">
      <c r="D110" s="29" t="s">
        <v>31</v>
      </c>
      <c r="E110" s="30" t="s">
        <v>82</v>
      </c>
      <c r="F110" s="30" t="s">
        <v>82</v>
      </c>
      <c r="G110" s="30" t="s">
        <v>82</v>
      </c>
      <c r="H110" s="30">
        <v>22.391304347963125</v>
      </c>
      <c r="I110" s="30">
        <v>1.7761989342735429</v>
      </c>
      <c r="J110" s="30">
        <v>4.0139616054995386</v>
      </c>
      <c r="K110" s="30">
        <v>5.8724832215693468</v>
      </c>
      <c r="L110" s="30">
        <v>9.6671949286251113</v>
      </c>
      <c r="M110" s="30">
        <v>15.606936416169482</v>
      </c>
      <c r="N110" s="30">
        <v>14.999999999950365</v>
      </c>
      <c r="O110" s="30">
        <v>5.326086956664744</v>
      </c>
      <c r="P110" s="30">
        <v>14.138286893685969</v>
      </c>
      <c r="Q110" s="30">
        <v>4.7920433995829015</v>
      </c>
      <c r="R110" s="30">
        <v>9.3183779119829335</v>
      </c>
      <c r="S110" s="30">
        <v>10.260457774234544</v>
      </c>
      <c r="T110" s="30">
        <v>2.1474588404603034</v>
      </c>
      <c r="U110" s="30">
        <v>-1.6698631869015768</v>
      </c>
      <c r="V110" s="30">
        <v>5.0479247325579291</v>
      </c>
      <c r="W110" s="30">
        <v>3.6684714865114376</v>
      </c>
      <c r="X110" s="30">
        <v>12.018246357802354</v>
      </c>
      <c r="Y110" s="30">
        <v>11.833128532778559</v>
      </c>
      <c r="Z110" s="30">
        <v>3.6158984977757269</v>
      </c>
      <c r="AH110" s="22" t="s">
        <v>82</v>
      </c>
      <c r="AI110" s="22" t="s">
        <v>82</v>
      </c>
      <c r="AJ110" s="22" t="s">
        <v>82</v>
      </c>
      <c r="AK110" s="22" t="s">
        <v>82</v>
      </c>
      <c r="AL110" s="22" t="s">
        <v>82</v>
      </c>
      <c r="AM110" s="22" t="s">
        <v>82</v>
      </c>
      <c r="AN110" s="22" t="s">
        <v>82</v>
      </c>
      <c r="AO110" s="22" t="s">
        <v>82</v>
      </c>
      <c r="AP110" s="22" t="s">
        <v>82</v>
      </c>
      <c r="AQ110" s="22" t="s">
        <v>82</v>
      </c>
      <c r="AR110" s="22" t="s">
        <v>82</v>
      </c>
      <c r="AS110" s="22" t="s">
        <v>82</v>
      </c>
      <c r="AT110" s="22" t="s">
        <v>82</v>
      </c>
      <c r="AU110" s="22" t="s">
        <v>82</v>
      </c>
      <c r="AV110" s="22" t="s">
        <v>82</v>
      </c>
      <c r="AW110" s="22" t="s">
        <v>82</v>
      </c>
      <c r="AX110" s="22" t="s">
        <v>82</v>
      </c>
      <c r="AY110" s="22" t="s">
        <v>82</v>
      </c>
      <c r="AZ110" s="22" t="s">
        <v>82</v>
      </c>
      <c r="BA110" s="22" t="s">
        <v>82</v>
      </c>
      <c r="BB110" s="22" t="s">
        <v>82</v>
      </c>
    </row>
    <row r="111" spans="4:54" ht="25.5" customHeight="1">
      <c r="D111" s="29" t="s">
        <v>32</v>
      </c>
      <c r="E111" s="30" t="s">
        <v>82</v>
      </c>
      <c r="F111" s="30" t="s">
        <v>82</v>
      </c>
      <c r="G111" s="30" t="s">
        <v>82</v>
      </c>
      <c r="H111" s="30">
        <v>9.7046413499999318</v>
      </c>
      <c r="I111" s="30">
        <v>5.3846153846526024</v>
      </c>
      <c r="J111" s="30">
        <v>2.007299270043017</v>
      </c>
      <c r="K111" s="30">
        <v>8.0500894455357574</v>
      </c>
      <c r="L111" s="30">
        <v>15.23178807937291</v>
      </c>
      <c r="M111" s="30">
        <v>11.206896551732326</v>
      </c>
      <c r="N111" s="30">
        <v>11.111111111149153</v>
      </c>
      <c r="O111" s="30">
        <v>10.465116279191534</v>
      </c>
      <c r="P111" s="30">
        <v>9.2631578947259818</v>
      </c>
      <c r="Q111" s="30">
        <v>14.932562620426705</v>
      </c>
      <c r="R111" s="30">
        <v>5.4484492874325996</v>
      </c>
      <c r="S111" s="30">
        <v>6.200317965024027</v>
      </c>
      <c r="T111" s="30">
        <v>-1.2724550898458031</v>
      </c>
      <c r="U111" s="30">
        <v>-2.935590256712306</v>
      </c>
      <c r="V111" s="30">
        <v>10.217188547595878</v>
      </c>
      <c r="W111" s="30">
        <v>3.8524960080348114</v>
      </c>
      <c r="X111" s="30">
        <v>-9.7502982241649221</v>
      </c>
      <c r="Y111" s="30">
        <v>34.064073802963456</v>
      </c>
      <c r="Z111" s="30">
        <v>3.4910993951904556</v>
      </c>
      <c r="AH111" s="22" t="s">
        <v>82</v>
      </c>
      <c r="AI111" s="22" t="s">
        <v>82</v>
      </c>
      <c r="AJ111" s="22" t="s">
        <v>82</v>
      </c>
      <c r="AK111" s="22" t="s">
        <v>82</v>
      </c>
      <c r="AL111" s="22" t="s">
        <v>82</v>
      </c>
      <c r="AM111" s="22" t="s">
        <v>82</v>
      </c>
      <c r="AN111" s="22" t="s">
        <v>82</v>
      </c>
      <c r="AO111" s="22" t="s">
        <v>82</v>
      </c>
      <c r="AP111" s="22" t="s">
        <v>82</v>
      </c>
      <c r="AQ111" s="22" t="s">
        <v>82</v>
      </c>
      <c r="AR111" s="22" t="s">
        <v>82</v>
      </c>
      <c r="AS111" s="22" t="s">
        <v>82</v>
      </c>
      <c r="AT111" s="22" t="s">
        <v>82</v>
      </c>
      <c r="AU111" s="22" t="s">
        <v>82</v>
      </c>
      <c r="AV111" s="22" t="s">
        <v>82</v>
      </c>
      <c r="AW111" s="22" t="s">
        <v>82</v>
      </c>
      <c r="AX111" s="22" t="s">
        <v>82</v>
      </c>
      <c r="AY111" s="22" t="s">
        <v>82</v>
      </c>
      <c r="AZ111" s="22" t="s">
        <v>82</v>
      </c>
      <c r="BA111" s="22" t="s">
        <v>82</v>
      </c>
      <c r="BB111" s="22" t="s">
        <v>82</v>
      </c>
    </row>
    <row r="112" spans="4:54" ht="25.5" customHeight="1">
      <c r="D112" s="29" t="s">
        <v>33</v>
      </c>
      <c r="E112" s="30" t="s">
        <v>82</v>
      </c>
      <c r="F112" s="30" t="s">
        <v>82</v>
      </c>
      <c r="G112" s="30" t="s">
        <v>82</v>
      </c>
      <c r="H112" s="30">
        <v>9.1089108911581729</v>
      </c>
      <c r="I112" s="30">
        <v>4.355716878286886</v>
      </c>
      <c r="J112" s="30">
        <v>5.2173913043297881</v>
      </c>
      <c r="K112" s="30">
        <v>7.1074380166588291</v>
      </c>
      <c r="L112" s="30">
        <v>13.117283950456127</v>
      </c>
      <c r="M112" s="30">
        <v>10.231923601696003</v>
      </c>
      <c r="N112" s="30">
        <v>12.00495049505539</v>
      </c>
      <c r="O112" s="30">
        <v>11.933701657444185</v>
      </c>
      <c r="P112" s="30">
        <v>12.240868706846687</v>
      </c>
      <c r="Q112" s="30">
        <v>8.1794195249995649</v>
      </c>
      <c r="R112" s="30">
        <v>10.243902439034368</v>
      </c>
      <c r="S112" s="30">
        <v>1.8436578171518558</v>
      </c>
      <c r="T112" s="30">
        <v>-2.5343953657155138</v>
      </c>
      <c r="U112" s="30">
        <v>3.5309269040340707</v>
      </c>
      <c r="V112" s="30">
        <v>4.4600177814371422</v>
      </c>
      <c r="W112" s="30">
        <v>7.9389386716007815</v>
      </c>
      <c r="X112" s="30">
        <v>-2.6175071624611745</v>
      </c>
      <c r="Y112" s="30">
        <v>19.479496898115791</v>
      </c>
      <c r="Z112" s="30">
        <v>9.2581587231191254</v>
      </c>
      <c r="AH112" s="22" t="s">
        <v>82</v>
      </c>
      <c r="AI112" s="22" t="s">
        <v>82</v>
      </c>
      <c r="AJ112" s="22" t="s">
        <v>82</v>
      </c>
      <c r="AK112" s="22" t="s">
        <v>82</v>
      </c>
      <c r="AL112" s="22" t="s">
        <v>82</v>
      </c>
      <c r="AM112" s="22" t="s">
        <v>82</v>
      </c>
      <c r="AN112" s="22" t="s">
        <v>82</v>
      </c>
      <c r="AO112" s="22" t="s">
        <v>82</v>
      </c>
      <c r="AP112" s="22" t="s">
        <v>82</v>
      </c>
      <c r="AQ112" s="22" t="s">
        <v>82</v>
      </c>
      <c r="AR112" s="22" t="s">
        <v>82</v>
      </c>
      <c r="AS112" s="22" t="s">
        <v>82</v>
      </c>
      <c r="AT112" s="22" t="s">
        <v>82</v>
      </c>
      <c r="AU112" s="22" t="s">
        <v>82</v>
      </c>
      <c r="AV112" s="22" t="s">
        <v>82</v>
      </c>
      <c r="AW112" s="22" t="s">
        <v>82</v>
      </c>
      <c r="AX112" s="22" t="s">
        <v>82</v>
      </c>
      <c r="AY112" s="22" t="s">
        <v>82</v>
      </c>
      <c r="AZ112" s="22" t="s">
        <v>82</v>
      </c>
      <c r="BA112" s="22" t="s">
        <v>82</v>
      </c>
      <c r="BB112" s="22" t="s">
        <v>82</v>
      </c>
    </row>
    <row r="113" spans="4:54" ht="25.5" customHeight="1">
      <c r="D113" s="29" t="s">
        <v>34</v>
      </c>
      <c r="E113" s="30" t="s">
        <v>82</v>
      </c>
      <c r="F113" s="30" t="s">
        <v>82</v>
      </c>
      <c r="G113" s="30" t="s">
        <v>82</v>
      </c>
      <c r="H113" s="30">
        <v>12.44813278033039</v>
      </c>
      <c r="I113" s="30">
        <v>6.2730627305019881</v>
      </c>
      <c r="J113" s="30">
        <v>1.3888888889304063</v>
      </c>
      <c r="K113" s="30">
        <v>10.958904109685342</v>
      </c>
      <c r="L113" s="30">
        <v>8.9506172839512566</v>
      </c>
      <c r="M113" s="30">
        <v>12.464589235108869</v>
      </c>
      <c r="N113" s="30">
        <v>10.32745591931732</v>
      </c>
      <c r="O113" s="30">
        <v>12.899543379054457</v>
      </c>
      <c r="P113" s="30">
        <v>11.223458038362665</v>
      </c>
      <c r="Q113" s="30">
        <v>6.7272727273206767</v>
      </c>
      <c r="R113" s="30">
        <v>7.7512776830918284</v>
      </c>
      <c r="S113" s="30">
        <v>5.7707509880897456</v>
      </c>
      <c r="T113" s="30">
        <v>-2.0926756351907216</v>
      </c>
      <c r="U113" s="30">
        <v>2.7411104511874784</v>
      </c>
      <c r="V113" s="30">
        <v>4.5606410522563534</v>
      </c>
      <c r="W113" s="30">
        <v>4.9637609935493598</v>
      </c>
      <c r="X113" s="30">
        <v>7.0946380720394941</v>
      </c>
      <c r="Y113" s="30">
        <v>13.280948232826816</v>
      </c>
      <c r="Z113" s="30">
        <v>9.0139829703313126</v>
      </c>
      <c r="AH113" s="22" t="s">
        <v>82</v>
      </c>
      <c r="AI113" s="22" t="s">
        <v>82</v>
      </c>
      <c r="AJ113" s="22" t="s">
        <v>82</v>
      </c>
      <c r="AK113" s="22" t="s">
        <v>82</v>
      </c>
      <c r="AL113" s="22" t="s">
        <v>82</v>
      </c>
      <c r="AM113" s="22" t="s">
        <v>82</v>
      </c>
      <c r="AN113" s="22" t="s">
        <v>82</v>
      </c>
      <c r="AO113" s="22" t="s">
        <v>82</v>
      </c>
      <c r="AP113" s="22" t="s">
        <v>82</v>
      </c>
      <c r="AQ113" s="22" t="s">
        <v>82</v>
      </c>
      <c r="AR113" s="22" t="s">
        <v>82</v>
      </c>
      <c r="AS113" s="22" t="s">
        <v>82</v>
      </c>
      <c r="AT113" s="22" t="s">
        <v>82</v>
      </c>
      <c r="AU113" s="22" t="s">
        <v>82</v>
      </c>
      <c r="AV113" s="22" t="s">
        <v>82</v>
      </c>
      <c r="AW113" s="22" t="s">
        <v>82</v>
      </c>
      <c r="AX113" s="22" t="s">
        <v>82</v>
      </c>
      <c r="AY113" s="22" t="s">
        <v>82</v>
      </c>
      <c r="AZ113" s="22" t="s">
        <v>82</v>
      </c>
      <c r="BA113" s="22" t="s">
        <v>82</v>
      </c>
      <c r="BB113" s="22" t="s">
        <v>82</v>
      </c>
    </row>
    <row r="114" spans="4:54" ht="25.5" customHeight="1">
      <c r="D114" s="29" t="s">
        <v>35</v>
      </c>
      <c r="E114" s="30" t="s">
        <v>82</v>
      </c>
      <c r="F114" s="30" t="s">
        <v>82</v>
      </c>
      <c r="G114" s="30" t="s">
        <v>82</v>
      </c>
      <c r="H114" s="30">
        <v>7.6320939334719062</v>
      </c>
      <c r="I114" s="30">
        <v>4.363636363770329</v>
      </c>
      <c r="J114" s="30">
        <v>3.1358885017767291</v>
      </c>
      <c r="K114" s="30">
        <v>9.9662162161984433</v>
      </c>
      <c r="L114" s="30">
        <v>14.746543778826226</v>
      </c>
      <c r="M114" s="30">
        <v>14.190093708179052</v>
      </c>
      <c r="N114" s="30">
        <v>8.0890973036158655</v>
      </c>
      <c r="O114" s="30">
        <v>10.520607375271918</v>
      </c>
      <c r="P114" s="30">
        <v>11.383709519142538</v>
      </c>
      <c r="Q114" s="30">
        <v>11.629955947065728</v>
      </c>
      <c r="R114" s="30">
        <v>7.0244672454479407</v>
      </c>
      <c r="S114" s="30">
        <v>1.9174041298262168</v>
      </c>
      <c r="T114" s="30">
        <v>-3.256150506548372</v>
      </c>
      <c r="U114" s="30">
        <v>2.2301088605461317</v>
      </c>
      <c r="V114" s="30">
        <v>5.4989673069153255</v>
      </c>
      <c r="W114" s="30">
        <v>8.4942025925278664</v>
      </c>
      <c r="X114" s="30">
        <v>13.467481483217703</v>
      </c>
      <c r="Y114" s="30">
        <v>4.8421405740280532</v>
      </c>
      <c r="Z114" s="30">
        <v>3.9911091550064004</v>
      </c>
      <c r="AH114" s="22" t="s">
        <v>82</v>
      </c>
      <c r="AI114" s="22" t="s">
        <v>82</v>
      </c>
      <c r="AJ114" s="22" t="s">
        <v>82</v>
      </c>
      <c r="AK114" s="22" t="s">
        <v>82</v>
      </c>
      <c r="AL114" s="22" t="s">
        <v>82</v>
      </c>
      <c r="AM114" s="22" t="s">
        <v>82</v>
      </c>
      <c r="AN114" s="22" t="s">
        <v>82</v>
      </c>
      <c r="AO114" s="22" t="s">
        <v>82</v>
      </c>
      <c r="AP114" s="22" t="s">
        <v>82</v>
      </c>
      <c r="AQ114" s="22" t="s">
        <v>82</v>
      </c>
      <c r="AR114" s="22" t="s">
        <v>82</v>
      </c>
      <c r="AS114" s="22" t="s">
        <v>82</v>
      </c>
      <c r="AT114" s="22" t="s">
        <v>82</v>
      </c>
      <c r="AU114" s="22" t="s">
        <v>82</v>
      </c>
      <c r="AV114" s="22" t="s">
        <v>82</v>
      </c>
      <c r="AW114" s="22" t="s">
        <v>82</v>
      </c>
      <c r="AX114" s="22" t="s">
        <v>82</v>
      </c>
      <c r="AY114" s="22" t="s">
        <v>82</v>
      </c>
      <c r="AZ114" s="22" t="s">
        <v>82</v>
      </c>
      <c r="BA114" s="22" t="s">
        <v>82</v>
      </c>
      <c r="BB114" s="22" t="s">
        <v>82</v>
      </c>
    </row>
    <row r="115" spans="4:54" ht="25.5" customHeight="1">
      <c r="D115" s="29" t="s">
        <v>36</v>
      </c>
      <c r="E115" s="30" t="s">
        <v>82</v>
      </c>
      <c r="F115" s="30" t="s">
        <v>82</v>
      </c>
      <c r="G115" s="30" t="s">
        <v>82</v>
      </c>
      <c r="H115" s="30">
        <v>7.0000000001138929</v>
      </c>
      <c r="I115" s="30">
        <v>11.775700934461453</v>
      </c>
      <c r="J115" s="30">
        <v>2.3411371238724943</v>
      </c>
      <c r="K115" s="30">
        <v>11.111111111111116</v>
      </c>
      <c r="L115" s="30">
        <v>8.6764705882209867</v>
      </c>
      <c r="M115" s="30">
        <v>14.073071718593111</v>
      </c>
      <c r="N115" s="30">
        <v>12.455516014103507</v>
      </c>
      <c r="O115" s="30">
        <v>9.493670886186468</v>
      </c>
      <c r="P115" s="30">
        <v>12.813102119369901</v>
      </c>
      <c r="Q115" s="30">
        <v>9.9060631938641777</v>
      </c>
      <c r="R115" s="30">
        <v>7.2261072261547099</v>
      </c>
      <c r="S115" s="30">
        <v>1.086956521686977</v>
      </c>
      <c r="T115" s="30">
        <v>-3.7275985662768685</v>
      </c>
      <c r="U115" s="30">
        <v>4.317888381022561</v>
      </c>
      <c r="V115" s="30">
        <v>7.2521415363949515</v>
      </c>
      <c r="W115" s="30">
        <v>5.17517506067251</v>
      </c>
      <c r="X115" s="30">
        <v>8.954026381721846</v>
      </c>
      <c r="Y115" s="30">
        <v>6.596026325318638</v>
      </c>
      <c r="Z115" s="30">
        <v>6.6440661063174478</v>
      </c>
      <c r="AH115" s="22" t="s">
        <v>82</v>
      </c>
      <c r="AI115" s="22" t="s">
        <v>82</v>
      </c>
      <c r="AJ115" s="22" t="s">
        <v>82</v>
      </c>
      <c r="AK115" s="22" t="s">
        <v>82</v>
      </c>
      <c r="AL115" s="22" t="s">
        <v>82</v>
      </c>
      <c r="AM115" s="22" t="s">
        <v>82</v>
      </c>
      <c r="AN115" s="22" t="s">
        <v>82</v>
      </c>
      <c r="AO115" s="22" t="s">
        <v>82</v>
      </c>
      <c r="AP115" s="22" t="s">
        <v>82</v>
      </c>
      <c r="AQ115" s="22" t="s">
        <v>82</v>
      </c>
      <c r="AR115" s="22" t="s">
        <v>82</v>
      </c>
      <c r="AS115" s="22" t="s">
        <v>82</v>
      </c>
      <c r="AT115" s="22" t="s">
        <v>82</v>
      </c>
      <c r="AU115" s="22" t="s">
        <v>82</v>
      </c>
      <c r="AV115" s="22" t="s">
        <v>82</v>
      </c>
      <c r="AW115" s="22" t="s">
        <v>82</v>
      </c>
      <c r="AX115" s="22" t="s">
        <v>82</v>
      </c>
      <c r="AY115" s="22" t="s">
        <v>82</v>
      </c>
      <c r="AZ115" s="22" t="s">
        <v>82</v>
      </c>
      <c r="BA115" s="22" t="s">
        <v>82</v>
      </c>
      <c r="BB115" s="22" t="s">
        <v>82</v>
      </c>
    </row>
    <row r="116" spans="4:54" ht="25.5" customHeight="1">
      <c r="D116" s="29" t="s">
        <v>37</v>
      </c>
      <c r="E116" s="30" t="s">
        <v>82</v>
      </c>
      <c r="F116" s="30" t="s">
        <v>82</v>
      </c>
      <c r="G116" s="30" t="s">
        <v>82</v>
      </c>
      <c r="H116" s="30">
        <v>3.3864541830661787</v>
      </c>
      <c r="I116" s="30">
        <v>8.6705202313171128</v>
      </c>
      <c r="J116" s="30">
        <v>4.6099290780908131</v>
      </c>
      <c r="K116" s="30">
        <v>9.4915254235515167</v>
      </c>
      <c r="L116" s="30">
        <v>17.027863777245898</v>
      </c>
      <c r="M116" s="30">
        <v>8.3333333332457507</v>
      </c>
      <c r="N116" s="30">
        <v>11.965811965803685</v>
      </c>
      <c r="O116" s="30">
        <v>10.79607415483137</v>
      </c>
      <c r="P116" s="30">
        <v>8.2677165354854143</v>
      </c>
      <c r="Q116" s="30">
        <v>11.81818181813914</v>
      </c>
      <c r="R116" s="30">
        <v>10.406504065028589</v>
      </c>
      <c r="S116" s="30">
        <v>-1.1782032399967335</v>
      </c>
      <c r="T116" s="30">
        <v>-3.1296572279864043</v>
      </c>
      <c r="U116" s="30">
        <v>7.0342917227211199</v>
      </c>
      <c r="V116" s="30">
        <v>1.8524460604189219</v>
      </c>
      <c r="W116" s="30">
        <v>6.7087821148035243</v>
      </c>
      <c r="X116" s="30">
        <v>13.82795127716172</v>
      </c>
      <c r="Y116" s="30">
        <v>4.2427378958585393</v>
      </c>
      <c r="Z116" s="30">
        <v>5.8440693322248549</v>
      </c>
      <c r="AH116" s="22" t="s">
        <v>82</v>
      </c>
      <c r="AI116" s="22" t="s">
        <v>82</v>
      </c>
      <c r="AJ116" s="22" t="s">
        <v>82</v>
      </c>
      <c r="AK116" s="22" t="s">
        <v>82</v>
      </c>
      <c r="AL116" s="22" t="s">
        <v>82</v>
      </c>
      <c r="AM116" s="22" t="s">
        <v>82</v>
      </c>
      <c r="AN116" s="22" t="s">
        <v>82</v>
      </c>
      <c r="AO116" s="22" t="s">
        <v>82</v>
      </c>
      <c r="AP116" s="22" t="s">
        <v>82</v>
      </c>
      <c r="AQ116" s="22" t="s">
        <v>82</v>
      </c>
      <c r="AR116" s="22" t="s">
        <v>82</v>
      </c>
      <c r="AS116" s="22" t="s">
        <v>82</v>
      </c>
      <c r="AT116" s="22" t="s">
        <v>82</v>
      </c>
      <c r="AU116" s="22" t="s">
        <v>82</v>
      </c>
      <c r="AV116" s="22" t="s">
        <v>82</v>
      </c>
      <c r="AW116" s="22" t="s">
        <v>82</v>
      </c>
      <c r="AX116" s="22" t="s">
        <v>82</v>
      </c>
      <c r="AY116" s="22" t="s">
        <v>82</v>
      </c>
      <c r="AZ116" s="22" t="s">
        <v>82</v>
      </c>
      <c r="BA116" s="22" t="s">
        <v>82</v>
      </c>
      <c r="BB116" s="22" t="s">
        <v>82</v>
      </c>
    </row>
    <row r="117" spans="4:54" ht="25.5" customHeight="1">
      <c r="D117" s="29" t="s">
        <v>38</v>
      </c>
      <c r="E117" s="30" t="s">
        <v>82</v>
      </c>
      <c r="F117" s="30" t="s">
        <v>82</v>
      </c>
      <c r="G117" s="30" t="s">
        <v>82</v>
      </c>
      <c r="H117" s="30">
        <v>0.18903591679864107</v>
      </c>
      <c r="I117" s="30">
        <v>8.8679245283546759</v>
      </c>
      <c r="J117" s="30">
        <v>4.6793760832438025</v>
      </c>
      <c r="K117" s="30">
        <v>12.086092715342867</v>
      </c>
      <c r="L117" s="30">
        <v>13.884785819652489</v>
      </c>
      <c r="M117" s="30">
        <v>12.321660181628037</v>
      </c>
      <c r="N117" s="30">
        <v>9.2378752886497004</v>
      </c>
      <c r="O117" s="30">
        <v>7.6109936575917025</v>
      </c>
      <c r="P117" s="30">
        <v>12.96660117870192</v>
      </c>
      <c r="Q117" s="30">
        <v>11.3043478260479</v>
      </c>
      <c r="R117" s="30">
        <v>9.7656250000214264</v>
      </c>
      <c r="S117" s="30">
        <v>-0.42704626328724515</v>
      </c>
      <c r="T117" s="30">
        <v>-6.1472480343242264</v>
      </c>
      <c r="U117" s="30">
        <v>6.2410703191971839</v>
      </c>
      <c r="V117" s="30">
        <v>6.6907286181218106</v>
      </c>
      <c r="W117" s="30">
        <v>7.1460320932877686</v>
      </c>
      <c r="X117" s="30">
        <v>13.93587365542035</v>
      </c>
      <c r="Y117" s="30">
        <v>-0.16477210270871012</v>
      </c>
      <c r="Z117" s="30">
        <v>5.25685986017288</v>
      </c>
      <c r="AH117" s="22" t="s">
        <v>82</v>
      </c>
      <c r="AI117" s="22" t="s">
        <v>82</v>
      </c>
      <c r="AJ117" s="22" t="s">
        <v>82</v>
      </c>
      <c r="AK117" s="22" t="s">
        <v>82</v>
      </c>
      <c r="AL117" s="22" t="s">
        <v>82</v>
      </c>
      <c r="AM117" s="22" t="s">
        <v>82</v>
      </c>
      <c r="AN117" s="22" t="s">
        <v>82</v>
      </c>
      <c r="AO117" s="22" t="s">
        <v>82</v>
      </c>
      <c r="AP117" s="22" t="s">
        <v>82</v>
      </c>
      <c r="AQ117" s="22" t="s">
        <v>82</v>
      </c>
      <c r="AR117" s="22" t="s">
        <v>82</v>
      </c>
      <c r="AS117" s="22" t="s">
        <v>82</v>
      </c>
      <c r="AT117" s="22" t="s">
        <v>82</v>
      </c>
      <c r="AU117" s="22" t="s">
        <v>82</v>
      </c>
      <c r="AV117" s="22" t="s">
        <v>82</v>
      </c>
      <c r="AW117" s="22" t="s">
        <v>82</v>
      </c>
      <c r="AX117" s="22" t="s">
        <v>82</v>
      </c>
      <c r="AY117" s="22" t="s">
        <v>82</v>
      </c>
      <c r="AZ117" s="22" t="s">
        <v>82</v>
      </c>
      <c r="BA117" s="22" t="s">
        <v>82</v>
      </c>
      <c r="BB117" s="22" t="s">
        <v>82</v>
      </c>
    </row>
    <row r="118" spans="4:54" ht="25.5" customHeight="1">
      <c r="D118" s="29" t="s">
        <v>39</v>
      </c>
      <c r="E118" s="30" t="s">
        <v>82</v>
      </c>
      <c r="F118" s="30" t="s">
        <v>82</v>
      </c>
      <c r="G118" s="30" t="s">
        <v>82</v>
      </c>
      <c r="H118" s="30">
        <v>1.5717092338392913</v>
      </c>
      <c r="I118" s="30">
        <v>11.218568665391061</v>
      </c>
      <c r="J118" s="30">
        <v>3.4782608695531847</v>
      </c>
      <c r="K118" s="30">
        <v>9.4117647059399623</v>
      </c>
      <c r="L118" s="30">
        <v>14.13210445458979</v>
      </c>
      <c r="M118" s="30">
        <v>11.305518169655461</v>
      </c>
      <c r="N118" s="30">
        <v>13.422007255073609</v>
      </c>
      <c r="O118" s="30">
        <v>8.31556503198534</v>
      </c>
      <c r="P118" s="30">
        <v>9.6456692913344568</v>
      </c>
      <c r="Q118" s="30">
        <v>12.208258527837469</v>
      </c>
      <c r="R118" s="30">
        <v>6.0000000000339115</v>
      </c>
      <c r="S118" s="30">
        <v>2.0377358490794473</v>
      </c>
      <c r="T118" s="30">
        <v>-3.6242603550258989</v>
      </c>
      <c r="U118" s="30">
        <v>7.972065825852459</v>
      </c>
      <c r="V118" s="30">
        <v>7.6353545269815637</v>
      </c>
      <c r="W118" s="30">
        <v>9.5736155788543442</v>
      </c>
      <c r="X118" s="30">
        <v>11.836338396001622</v>
      </c>
      <c r="Y118" s="30">
        <v>2.5429405829088925</v>
      </c>
      <c r="Z118" s="30">
        <v>6.4612654926754942</v>
      </c>
      <c r="AH118" s="22" t="s">
        <v>82</v>
      </c>
      <c r="AI118" s="22" t="s">
        <v>82</v>
      </c>
      <c r="AJ118" s="22" t="s">
        <v>82</v>
      </c>
      <c r="AK118" s="22" t="s">
        <v>82</v>
      </c>
      <c r="AL118" s="22" t="s">
        <v>82</v>
      </c>
      <c r="AM118" s="22" t="s">
        <v>82</v>
      </c>
      <c r="AN118" s="22" t="s">
        <v>82</v>
      </c>
      <c r="AO118" s="22" t="s">
        <v>82</v>
      </c>
      <c r="AP118" s="22" t="s">
        <v>82</v>
      </c>
      <c r="AQ118" s="22" t="s">
        <v>82</v>
      </c>
      <c r="AR118" s="22" t="s">
        <v>82</v>
      </c>
      <c r="AS118" s="22" t="s">
        <v>82</v>
      </c>
      <c r="AT118" s="22" t="s">
        <v>82</v>
      </c>
      <c r="AU118" s="22" t="s">
        <v>82</v>
      </c>
      <c r="AV118" s="22" t="s">
        <v>82</v>
      </c>
      <c r="AW118" s="22" t="s">
        <v>82</v>
      </c>
      <c r="AX118" s="22" t="s">
        <v>82</v>
      </c>
      <c r="AY118" s="22" t="s">
        <v>82</v>
      </c>
      <c r="AZ118" s="22" t="s">
        <v>82</v>
      </c>
      <c r="BA118" s="22" t="s">
        <v>82</v>
      </c>
      <c r="BB118" s="22" t="s">
        <v>82</v>
      </c>
    </row>
    <row r="119" spans="4:54" ht="25.5" customHeight="1">
      <c r="D119" s="29" t="s">
        <v>40</v>
      </c>
      <c r="E119" s="30" t="s">
        <v>82</v>
      </c>
      <c r="F119" s="30" t="s">
        <v>82</v>
      </c>
      <c r="G119" s="30" t="s">
        <v>82</v>
      </c>
      <c r="H119" s="30">
        <v>3.8851351350523755</v>
      </c>
      <c r="I119" s="30">
        <v>8.1300813007867401</v>
      </c>
      <c r="J119" s="30">
        <v>1.5037593984917441</v>
      </c>
      <c r="K119" s="30">
        <v>12.296296296397458</v>
      </c>
      <c r="L119" s="30">
        <v>14.379947229513679</v>
      </c>
      <c r="M119" s="30">
        <v>10.726643598685136</v>
      </c>
      <c r="N119" s="30">
        <v>14.166666666663197</v>
      </c>
      <c r="O119" s="30">
        <v>6.9343065692420769</v>
      </c>
      <c r="P119" s="30">
        <v>4.0955631399413939</v>
      </c>
      <c r="Q119" s="30">
        <v>12.377049180385269</v>
      </c>
      <c r="R119" s="30">
        <v>7.9504011670110675</v>
      </c>
      <c r="S119" s="30">
        <v>3.1081081081327788</v>
      </c>
      <c r="T119" s="30">
        <v>-5.5701179554611846</v>
      </c>
      <c r="U119" s="30">
        <v>7.0856698833823728</v>
      </c>
      <c r="V119" s="30">
        <v>7.1970792153901675</v>
      </c>
      <c r="W119" s="30">
        <v>7.046506217871995</v>
      </c>
      <c r="X119" s="30">
        <v>14.151156342997284</v>
      </c>
      <c r="Y119" s="30">
        <v>7.7474472325654853</v>
      </c>
      <c r="Z119" s="30" t="s">
        <v>82</v>
      </c>
      <c r="AH119" s="22" t="s">
        <v>82</v>
      </c>
      <c r="AI119" s="22" t="s">
        <v>82</v>
      </c>
      <c r="AJ119" s="22" t="s">
        <v>82</v>
      </c>
      <c r="AK119" s="22" t="s">
        <v>82</v>
      </c>
      <c r="AL119" s="22" t="s">
        <v>82</v>
      </c>
      <c r="AM119" s="22" t="s">
        <v>82</v>
      </c>
      <c r="AN119" s="22" t="s">
        <v>82</v>
      </c>
      <c r="AO119" s="22" t="s">
        <v>82</v>
      </c>
      <c r="AP119" s="22" t="s">
        <v>82</v>
      </c>
      <c r="AQ119" s="22" t="s">
        <v>82</v>
      </c>
      <c r="AR119" s="22" t="s">
        <v>82</v>
      </c>
      <c r="AS119" s="22" t="s">
        <v>82</v>
      </c>
      <c r="AT119" s="22" t="s">
        <v>82</v>
      </c>
      <c r="AU119" s="22" t="s">
        <v>82</v>
      </c>
      <c r="AV119" s="22" t="s">
        <v>82</v>
      </c>
      <c r="AW119" s="22" t="s">
        <v>82</v>
      </c>
      <c r="AX119" s="22" t="s">
        <v>82</v>
      </c>
      <c r="AY119" s="22" t="s">
        <v>82</v>
      </c>
      <c r="AZ119" s="22" t="s">
        <v>82</v>
      </c>
      <c r="BA119" s="22" t="s">
        <v>82</v>
      </c>
      <c r="BB119" s="22" t="s">
        <v>82</v>
      </c>
    </row>
    <row r="120" spans="4:54" ht="37.5">
      <c r="D120" s="35" t="s">
        <v>75</v>
      </c>
      <c r="E120" s="36" t="s">
        <v>82</v>
      </c>
      <c r="F120" s="36" t="s">
        <v>82</v>
      </c>
      <c r="G120" s="36" t="s">
        <v>82</v>
      </c>
      <c r="H120" s="36">
        <v>7.1892161757521444</v>
      </c>
      <c r="I120" s="36">
        <v>6.0394348703428191</v>
      </c>
      <c r="J120" s="36">
        <v>3.7628111273920295</v>
      </c>
      <c r="K120" s="36">
        <v>8.9600677296992828</v>
      </c>
      <c r="L120" s="36">
        <v>13.299663299616427</v>
      </c>
      <c r="M120" s="36">
        <v>11.761344153638476</v>
      </c>
      <c r="N120" s="36">
        <v>11.89404786252779</v>
      </c>
      <c r="O120" s="36">
        <v>9.6883283063971639</v>
      </c>
      <c r="P120" s="36">
        <v>10.274143821339576</v>
      </c>
      <c r="Q120" s="36">
        <v>10.140547075704953</v>
      </c>
      <c r="R120" s="36">
        <v>9.0285400658421047</v>
      </c>
      <c r="S120" s="36">
        <v>3.0329725648254868</v>
      </c>
      <c r="T120" s="36">
        <v>-2.0825699279182985</v>
      </c>
      <c r="U120" s="36">
        <v>2.4632607378697324</v>
      </c>
      <c r="V120" s="36">
        <v>5.8606956053890435</v>
      </c>
      <c r="W120" s="36">
        <v>6.8017553985940893</v>
      </c>
      <c r="X120" s="36">
        <v>8.3276356682749011</v>
      </c>
      <c r="Y120" s="36">
        <v>9.7802846950117086</v>
      </c>
      <c r="Z120" s="36" t="s">
        <v>82</v>
      </c>
      <c r="AH120" s="22" t="s">
        <v>82</v>
      </c>
      <c r="AI120" s="22" t="s">
        <v>82</v>
      </c>
      <c r="AJ120" s="22" t="s">
        <v>82</v>
      </c>
      <c r="AK120" s="22" t="s">
        <v>82</v>
      </c>
      <c r="AL120" s="22" t="s">
        <v>82</v>
      </c>
      <c r="AM120" s="22" t="s">
        <v>82</v>
      </c>
      <c r="AN120" s="22" t="s">
        <v>82</v>
      </c>
      <c r="AO120" s="22" t="s">
        <v>82</v>
      </c>
      <c r="AP120" s="22" t="s">
        <v>82</v>
      </c>
      <c r="AQ120" s="22" t="s">
        <v>82</v>
      </c>
      <c r="AR120" s="22" t="s">
        <v>82</v>
      </c>
      <c r="AS120" s="22" t="s">
        <v>82</v>
      </c>
      <c r="AT120" s="22" t="s">
        <v>82</v>
      </c>
      <c r="AU120" s="22" t="s">
        <v>82</v>
      </c>
      <c r="AV120" s="22" t="s">
        <v>82</v>
      </c>
      <c r="AW120" s="22" t="s">
        <v>82</v>
      </c>
      <c r="AX120" s="22" t="s">
        <v>82</v>
      </c>
      <c r="AY120" s="22" t="s">
        <v>82</v>
      </c>
      <c r="AZ120" s="22" t="s">
        <v>82</v>
      </c>
      <c r="BA120" s="22" t="s">
        <v>82</v>
      </c>
      <c r="BB120" s="22" t="s">
        <v>82</v>
      </c>
    </row>
    <row r="121" spans="4:54" ht="25.5" customHeight="1"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3"/>
      <c r="Q121" s="34"/>
      <c r="R121" s="34"/>
      <c r="S121" s="34"/>
      <c r="T121" s="34"/>
      <c r="U121" s="34"/>
    </row>
    <row r="122" spans="4:54" ht="25.5" customHeight="1">
      <c r="D122" s="129" t="s">
        <v>48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</row>
    <row r="123" spans="4:54" ht="25.5" customHeight="1">
      <c r="D123" s="128" t="s">
        <v>0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</row>
    <row r="124" spans="4:54" ht="25.5" customHeight="1">
      <c r="D124" s="27"/>
      <c r="E124" s="28">
        <v>2001</v>
      </c>
      <c r="F124" s="28">
        <v>2002</v>
      </c>
      <c r="G124" s="28">
        <v>2003</v>
      </c>
      <c r="H124" s="28">
        <v>2004</v>
      </c>
      <c r="I124" s="28">
        <v>2005</v>
      </c>
      <c r="J124" s="28">
        <v>2006</v>
      </c>
      <c r="K124" s="28">
        <v>2007</v>
      </c>
      <c r="L124" s="28">
        <v>2008</v>
      </c>
      <c r="M124" s="28">
        <v>2009</v>
      </c>
      <c r="N124" s="28">
        <v>2010</v>
      </c>
      <c r="O124" s="28">
        <v>2011</v>
      </c>
      <c r="P124" s="28">
        <v>2012</v>
      </c>
      <c r="Q124" s="28">
        <v>2013</v>
      </c>
      <c r="R124" s="28">
        <v>2014</v>
      </c>
      <c r="S124" s="28">
        <v>2015</v>
      </c>
      <c r="T124" s="28">
        <v>2016</v>
      </c>
      <c r="U124" s="28">
        <v>2017</v>
      </c>
      <c r="V124" s="28">
        <v>2018</v>
      </c>
      <c r="W124" s="28">
        <v>2019</v>
      </c>
      <c r="X124" s="28">
        <v>2020</v>
      </c>
      <c r="Y124" s="28">
        <v>2021</v>
      </c>
      <c r="Z124" s="28">
        <v>2022</v>
      </c>
    </row>
    <row r="125" spans="4:54" ht="25.5" customHeight="1">
      <c r="D125" s="29" t="s">
        <v>29</v>
      </c>
      <c r="E125" s="30" t="s">
        <v>82</v>
      </c>
      <c r="F125" s="30" t="s">
        <v>82</v>
      </c>
      <c r="G125" s="30" t="s">
        <v>82</v>
      </c>
      <c r="H125" s="30">
        <v>-5.2747252747481816</v>
      </c>
      <c r="I125" s="30">
        <v>-7.5406032482533973</v>
      </c>
      <c r="J125" s="30">
        <v>7.5282308657492081</v>
      </c>
      <c r="K125" s="30">
        <v>6.7677946324448568</v>
      </c>
      <c r="L125" s="30">
        <v>8.0874316939658186</v>
      </c>
      <c r="M125" s="30">
        <v>23.862487360989036</v>
      </c>
      <c r="N125" s="30">
        <v>7.0204081632323723</v>
      </c>
      <c r="O125" s="30">
        <v>12.509534706359426</v>
      </c>
      <c r="P125" s="30">
        <v>9.7627118643835775</v>
      </c>
      <c r="Q125" s="30">
        <v>6.1148857319585748</v>
      </c>
      <c r="R125" s="30">
        <v>0.3492433061642819</v>
      </c>
      <c r="S125" s="30">
        <v>-9.8607888631228828</v>
      </c>
      <c r="T125" s="30">
        <v>-12.99871299869697</v>
      </c>
      <c r="U125" s="30">
        <v>-9.556773560196385</v>
      </c>
      <c r="V125" s="30">
        <v>-7.1727787506256853</v>
      </c>
      <c r="W125" s="30">
        <v>-28.660040604291904</v>
      </c>
      <c r="X125" s="30">
        <v>3.6362861888656228</v>
      </c>
      <c r="Y125" s="30">
        <v>-53.109458884668634</v>
      </c>
      <c r="Z125" s="30">
        <v>23.23150242326879</v>
      </c>
    </row>
    <row r="126" spans="4:54" ht="25.5" customHeight="1">
      <c r="D126" s="29" t="s">
        <v>30</v>
      </c>
      <c r="E126" s="30" t="s">
        <v>82</v>
      </c>
      <c r="F126" s="30" t="s">
        <v>82</v>
      </c>
      <c r="G126" s="30" t="s">
        <v>82</v>
      </c>
      <c r="H126" s="30">
        <v>-10.490307867677572</v>
      </c>
      <c r="I126" s="30">
        <v>10.828025477655178</v>
      </c>
      <c r="J126" s="30">
        <v>-7.9310344827459573</v>
      </c>
      <c r="K126" s="30">
        <v>1.3732833957330604</v>
      </c>
      <c r="L126" s="30">
        <v>17.980295566461013</v>
      </c>
      <c r="M126" s="30">
        <v>1.8789144050852524</v>
      </c>
      <c r="N126" s="30">
        <v>10.245901639278898</v>
      </c>
      <c r="O126" s="30">
        <v>14.869888475880222</v>
      </c>
      <c r="P126" s="30">
        <v>-0.16181229773201133</v>
      </c>
      <c r="Q126" s="30">
        <v>6.3209076174826961</v>
      </c>
      <c r="R126" s="30">
        <v>-4.8018292682920567</v>
      </c>
      <c r="S126" s="30">
        <v>-6.3250600480172503</v>
      </c>
      <c r="T126" s="30">
        <v>-16.324786324777651</v>
      </c>
      <c r="U126" s="30">
        <v>-7.0306830475600375</v>
      </c>
      <c r="V126" s="30">
        <v>-5.9460437737928196</v>
      </c>
      <c r="W126" s="30">
        <v>-24.295560666064453</v>
      </c>
      <c r="X126" s="30">
        <v>-7.5414584820021062</v>
      </c>
      <c r="Y126" s="30">
        <v>-41.022494389517227</v>
      </c>
      <c r="Z126" s="30">
        <v>18.840914412802402</v>
      </c>
    </row>
    <row r="127" spans="4:54" ht="25.5" customHeight="1">
      <c r="D127" s="29" t="s">
        <v>31</v>
      </c>
      <c r="E127" s="30" t="s">
        <v>82</v>
      </c>
      <c r="F127" s="30" t="s">
        <v>82</v>
      </c>
      <c r="G127" s="30" t="s">
        <v>82</v>
      </c>
      <c r="H127" s="30">
        <v>8.448540706628993</v>
      </c>
      <c r="I127" s="30">
        <v>-0.28328611897574518</v>
      </c>
      <c r="J127" s="30">
        <v>0.14204545454323814</v>
      </c>
      <c r="K127" s="30">
        <v>7.5177304964784142</v>
      </c>
      <c r="L127" s="30">
        <v>8.7071240105481849</v>
      </c>
      <c r="M127" s="30">
        <v>10.436893203961418</v>
      </c>
      <c r="N127" s="30">
        <v>8.0219780219557215</v>
      </c>
      <c r="O127" s="30">
        <v>-1.1190233977438013</v>
      </c>
      <c r="P127" s="30">
        <v>4.9382716048571584</v>
      </c>
      <c r="Q127" s="30">
        <v>2.4509803922163398</v>
      </c>
      <c r="R127" s="30">
        <v>-8.803827751244242</v>
      </c>
      <c r="S127" s="30">
        <v>-5.8761804826986674</v>
      </c>
      <c r="T127" s="30">
        <v>-16.16499442583471</v>
      </c>
      <c r="U127" s="30">
        <v>5.281868452722982</v>
      </c>
      <c r="V127" s="30">
        <v>-12.670693759054352</v>
      </c>
      <c r="W127" s="30">
        <v>-36.756600352991029</v>
      </c>
      <c r="X127" s="30">
        <v>-33.573167186004191</v>
      </c>
      <c r="Y127" s="30">
        <v>-19.447043013976582</v>
      </c>
      <c r="Z127" s="30">
        <v>40.56501779740276</v>
      </c>
    </row>
    <row r="128" spans="4:54" ht="25.5" customHeight="1">
      <c r="D128" s="29" t="s">
        <v>32</v>
      </c>
      <c r="E128" s="30" t="s">
        <v>82</v>
      </c>
      <c r="F128" s="30" t="s">
        <v>82</v>
      </c>
      <c r="G128" s="30" t="s">
        <v>82</v>
      </c>
      <c r="H128" s="30">
        <v>0.7181328545665</v>
      </c>
      <c r="I128" s="30">
        <v>4.6345811050951591</v>
      </c>
      <c r="J128" s="30">
        <v>4.0885860307718458</v>
      </c>
      <c r="K128" s="30">
        <v>10.147299508999218</v>
      </c>
      <c r="L128" s="30">
        <v>10.401188707259458</v>
      </c>
      <c r="M128" s="30">
        <v>-0.2691790040333597</v>
      </c>
      <c r="N128" s="30">
        <v>8.7719298245543484</v>
      </c>
      <c r="O128" s="30">
        <v>5.7071960298086255</v>
      </c>
      <c r="P128" s="30">
        <v>-3.9906103286901917</v>
      </c>
      <c r="Q128" s="30">
        <v>12.8361858191113</v>
      </c>
      <c r="R128" s="30">
        <v>-10.83423618638939</v>
      </c>
      <c r="S128" s="30">
        <v>-9.1130012150444362</v>
      </c>
      <c r="T128" s="30">
        <v>-18.716577540074141</v>
      </c>
      <c r="U128" s="30">
        <v>-3.356203971421956</v>
      </c>
      <c r="V128" s="30">
        <v>-3.7448231253482511</v>
      </c>
      <c r="W128" s="30">
        <v>-25.830884473586448</v>
      </c>
      <c r="X128" s="30">
        <v>-70.278388649040394</v>
      </c>
      <c r="Y128" s="30">
        <v>96.490735193053936</v>
      </c>
      <c r="Z128" s="30">
        <v>-0.86932529751394538</v>
      </c>
    </row>
    <row r="129" spans="4:26" ht="25.5" customHeight="1">
      <c r="D129" s="29" t="s">
        <v>33</v>
      </c>
      <c r="E129" s="30" t="s">
        <v>82</v>
      </c>
      <c r="F129" s="30" t="s">
        <v>82</v>
      </c>
      <c r="G129" s="30" t="s">
        <v>82</v>
      </c>
      <c r="H129" s="30">
        <v>1.9332161686865357</v>
      </c>
      <c r="I129" s="30">
        <v>0</v>
      </c>
      <c r="J129" s="30">
        <v>5.8620689655985325</v>
      </c>
      <c r="K129" s="30">
        <v>3.0944625406662984</v>
      </c>
      <c r="L129" s="30">
        <v>11.216429699822861</v>
      </c>
      <c r="M129" s="30">
        <v>6.9602272727604886</v>
      </c>
      <c r="N129" s="30">
        <v>9.6945551128601704</v>
      </c>
      <c r="O129" s="30">
        <v>8.353510895873395</v>
      </c>
      <c r="P129" s="30">
        <v>1.8994413408639721</v>
      </c>
      <c r="Q129" s="30">
        <v>0.65789473683131039</v>
      </c>
      <c r="R129" s="30">
        <v>-3.1590413943927032</v>
      </c>
      <c r="S129" s="30">
        <v>-11.811023621973881</v>
      </c>
      <c r="T129" s="30">
        <v>-24.362244897937902</v>
      </c>
      <c r="U129" s="30">
        <v>-0.80538491953391356</v>
      </c>
      <c r="V129" s="30">
        <v>-13.573597409047899</v>
      </c>
      <c r="W129" s="30">
        <v>-16.596038568411021</v>
      </c>
      <c r="X129" s="30">
        <v>-67.067193288225724</v>
      </c>
      <c r="Y129" s="30">
        <v>59.322315335848863</v>
      </c>
      <c r="Z129" s="30">
        <v>25.81242825554153</v>
      </c>
    </row>
    <row r="130" spans="4:26" ht="25.5" customHeight="1">
      <c r="D130" s="29" t="s">
        <v>34</v>
      </c>
      <c r="E130" s="30" t="s">
        <v>82</v>
      </c>
      <c r="F130" s="30" t="s">
        <v>82</v>
      </c>
      <c r="G130" s="30" t="s">
        <v>82</v>
      </c>
      <c r="H130" s="30">
        <v>2.4029574860968905</v>
      </c>
      <c r="I130" s="30">
        <v>-4.5126353791683389</v>
      </c>
      <c r="J130" s="30">
        <v>2.6465028356874587</v>
      </c>
      <c r="K130" s="30">
        <v>10.865561694295046</v>
      </c>
      <c r="L130" s="30">
        <v>12.458471760756584</v>
      </c>
      <c r="M130" s="30">
        <v>4.4313146232664025</v>
      </c>
      <c r="N130" s="30">
        <v>4.8090523338712998</v>
      </c>
      <c r="O130" s="30">
        <v>9.0418353576134045</v>
      </c>
      <c r="P130" s="30">
        <v>9.5297029702675182</v>
      </c>
      <c r="Q130" s="30">
        <v>-3.5028248587017696</v>
      </c>
      <c r="R130" s="30">
        <v>-12.529274004712576</v>
      </c>
      <c r="S130" s="30">
        <v>-5.7563587684482664</v>
      </c>
      <c r="T130" s="30">
        <v>-18.323863636361427</v>
      </c>
      <c r="U130" s="30">
        <v>0.73966277734358599</v>
      </c>
      <c r="V130" s="30">
        <v>-11.54409361303318</v>
      </c>
      <c r="W130" s="30">
        <v>-26.237156584051856</v>
      </c>
      <c r="X130" s="30">
        <v>-40.109986922824362</v>
      </c>
      <c r="Y130" s="30">
        <v>17.138930894771921</v>
      </c>
      <c r="Z130" s="30">
        <v>2.6667023419652436</v>
      </c>
    </row>
    <row r="131" spans="4:26" ht="25.5" customHeight="1">
      <c r="D131" s="29" t="s">
        <v>35</v>
      </c>
      <c r="E131" s="30" t="s">
        <v>82</v>
      </c>
      <c r="F131" s="30" t="s">
        <v>82</v>
      </c>
      <c r="G131" s="30" t="s">
        <v>82</v>
      </c>
      <c r="H131" s="30">
        <v>-4.6874999999269136</v>
      </c>
      <c r="I131" s="30">
        <v>-1.2750455373197411</v>
      </c>
      <c r="J131" s="30">
        <v>2.3985239852001072</v>
      </c>
      <c r="K131" s="30">
        <v>9.7297297297521013</v>
      </c>
      <c r="L131" s="30">
        <v>10.180623973724456</v>
      </c>
      <c r="M131" s="30">
        <v>12.071535022305934</v>
      </c>
      <c r="N131" s="30">
        <v>7.3138297872502589</v>
      </c>
      <c r="O131" s="30">
        <v>6.6914498141424694</v>
      </c>
      <c r="P131" s="30">
        <v>6.3879210220796123</v>
      </c>
      <c r="Q131" s="30">
        <v>1.4192139737759346</v>
      </c>
      <c r="R131" s="30">
        <v>-12.486544671703626</v>
      </c>
      <c r="S131" s="30">
        <v>-8.9790897908773815</v>
      </c>
      <c r="T131" s="30">
        <v>-17.027027027021191</v>
      </c>
      <c r="U131" s="30">
        <v>0.16884218337356316</v>
      </c>
      <c r="V131" s="30">
        <v>-10.394275025155707</v>
      </c>
      <c r="W131" s="30">
        <v>-18.108711422427969</v>
      </c>
      <c r="X131" s="30">
        <v>-25.065277316353583</v>
      </c>
      <c r="Y131" s="30">
        <v>-23.195304044095078</v>
      </c>
      <c r="Z131" s="30">
        <v>10.95426592230675</v>
      </c>
    </row>
    <row r="132" spans="4:26" ht="25.5" customHeight="1">
      <c r="D132" s="29" t="s">
        <v>36</v>
      </c>
      <c r="E132" s="30" t="s">
        <v>82</v>
      </c>
      <c r="F132" s="30" t="s">
        <v>82</v>
      </c>
      <c r="G132" s="30" t="s">
        <v>82</v>
      </c>
      <c r="H132" s="30">
        <v>-1.5228426395707539</v>
      </c>
      <c r="I132" s="30">
        <v>6.5292096220638252</v>
      </c>
      <c r="J132" s="30">
        <v>0</v>
      </c>
      <c r="K132" s="30">
        <v>11.774193548358536</v>
      </c>
      <c r="L132" s="30">
        <v>5.3391053391647736</v>
      </c>
      <c r="M132" s="30">
        <v>10.958904109545941</v>
      </c>
      <c r="N132" s="30">
        <v>13.580246913609173</v>
      </c>
      <c r="O132" s="30">
        <v>5.2173913043714215</v>
      </c>
      <c r="P132" s="30">
        <v>4.7520661156240873</v>
      </c>
      <c r="Q132" s="30">
        <v>-2.169625246514173</v>
      </c>
      <c r="R132" s="30">
        <v>-8.8709677419938959</v>
      </c>
      <c r="S132" s="30">
        <v>-15.486725663698254</v>
      </c>
      <c r="T132" s="30">
        <v>-15.052356020967705</v>
      </c>
      <c r="U132" s="30">
        <v>-4.4060643882289359</v>
      </c>
      <c r="V132" s="30">
        <v>-14.544404798071053</v>
      </c>
      <c r="W132" s="30">
        <v>-16.927134241758313</v>
      </c>
      <c r="X132" s="30">
        <v>-43.254343102392347</v>
      </c>
      <c r="Y132" s="30">
        <v>1.430261225376328</v>
      </c>
      <c r="Z132" s="30">
        <v>20.54116904666845</v>
      </c>
    </row>
    <row r="133" spans="4:26" ht="25.5" customHeight="1">
      <c r="D133" s="29" t="s">
        <v>37</v>
      </c>
      <c r="E133" s="30" t="s">
        <v>82</v>
      </c>
      <c r="F133" s="30" t="s">
        <v>82</v>
      </c>
      <c r="G133" s="30" t="s">
        <v>82</v>
      </c>
      <c r="H133" s="30">
        <v>-4.066543438194592</v>
      </c>
      <c r="I133" s="30">
        <v>7.3217726397713845</v>
      </c>
      <c r="J133" s="30">
        <v>3.9497307001158166</v>
      </c>
      <c r="K133" s="30">
        <v>4.6632124353332083</v>
      </c>
      <c r="L133" s="30">
        <v>12.871287128665587</v>
      </c>
      <c r="M133" s="30">
        <v>10.087719298229603</v>
      </c>
      <c r="N133" s="30">
        <v>9.827357237692036</v>
      </c>
      <c r="O133" s="30">
        <v>2.6602176542506406</v>
      </c>
      <c r="P133" s="30">
        <v>4.1224970552913964</v>
      </c>
      <c r="Q133" s="30">
        <v>0.1131221719439246</v>
      </c>
      <c r="R133" s="30">
        <v>-10.73446327677946</v>
      </c>
      <c r="S133" s="30">
        <v>-14.81012658228792</v>
      </c>
      <c r="T133" s="30">
        <v>-17.979197622588739</v>
      </c>
      <c r="U133" s="30">
        <v>-6.5301950389678005</v>
      </c>
      <c r="V133" s="30">
        <v>-16.602164802732609</v>
      </c>
      <c r="W133" s="30">
        <v>-15.34546495883764</v>
      </c>
      <c r="X133" s="30">
        <v>-36.784528812859783</v>
      </c>
      <c r="Y133" s="30">
        <v>-3.5471353311988807</v>
      </c>
      <c r="Z133" s="30">
        <v>31.047885681339782</v>
      </c>
    </row>
    <row r="134" spans="4:26" ht="25.5" customHeight="1">
      <c r="D134" s="29" t="s">
        <v>38</v>
      </c>
      <c r="E134" s="30" t="s">
        <v>82</v>
      </c>
      <c r="F134" s="30" t="s">
        <v>82</v>
      </c>
      <c r="G134" s="30" t="s">
        <v>82</v>
      </c>
      <c r="H134" s="30">
        <v>-3.8461538462733591</v>
      </c>
      <c r="I134" s="30">
        <v>1.1428571430298629</v>
      </c>
      <c r="J134" s="30">
        <v>2.0715630884772018</v>
      </c>
      <c r="K134" s="30">
        <v>6.8265682655695104</v>
      </c>
      <c r="L134" s="30">
        <v>9.4991364421666447</v>
      </c>
      <c r="M134" s="30">
        <v>13.249211356573131</v>
      </c>
      <c r="N134" s="30">
        <v>12.534818941434111</v>
      </c>
      <c r="O134" s="30">
        <v>4.4554455446064178</v>
      </c>
      <c r="P134" s="30">
        <v>11.018957345907388</v>
      </c>
      <c r="Q134" s="30">
        <v>-0.64034151546468188</v>
      </c>
      <c r="R134" s="30">
        <v>-13.641245972068095</v>
      </c>
      <c r="S134" s="30">
        <v>-9.3283582089288117</v>
      </c>
      <c r="T134" s="30">
        <v>-17.283950617273824</v>
      </c>
      <c r="U134" s="30">
        <v>-2.8248371309413933</v>
      </c>
      <c r="V134" s="30">
        <v>-23.285389719211491</v>
      </c>
      <c r="W134" s="30">
        <v>-13.266066934674846</v>
      </c>
      <c r="X134" s="30">
        <v>-34.433095105915967</v>
      </c>
      <c r="Y134" s="30">
        <v>-7.8646760901392003</v>
      </c>
      <c r="Z134" s="30">
        <v>13.667136097874689</v>
      </c>
    </row>
    <row r="135" spans="4:26" ht="25.5" customHeight="1">
      <c r="D135" s="29" t="s">
        <v>39</v>
      </c>
      <c r="E135" s="30" t="s">
        <v>82</v>
      </c>
      <c r="F135" s="30" t="s">
        <v>82</v>
      </c>
      <c r="G135" s="30" t="s">
        <v>82</v>
      </c>
      <c r="H135" s="30">
        <v>-6.6907775769253224</v>
      </c>
      <c r="I135" s="30">
        <v>2.9069767443344663</v>
      </c>
      <c r="J135" s="30">
        <v>-2.4482109229337246</v>
      </c>
      <c r="K135" s="30">
        <v>9.0733590734118899</v>
      </c>
      <c r="L135" s="30">
        <v>10.619469026556484</v>
      </c>
      <c r="M135" s="30">
        <v>8.9600000000165991</v>
      </c>
      <c r="N135" s="30">
        <v>23.641703377298185</v>
      </c>
      <c r="O135" s="30">
        <v>5.4631828978965791</v>
      </c>
      <c r="P135" s="30">
        <v>11.148648648698</v>
      </c>
      <c r="Q135" s="30">
        <v>0.2026342451841634</v>
      </c>
      <c r="R135" s="30">
        <v>-5.1567239636172602</v>
      </c>
      <c r="S135" s="30">
        <v>-18.017057569328021</v>
      </c>
      <c r="T135" s="30">
        <v>-11.443433029860529</v>
      </c>
      <c r="U135" s="30">
        <v>-2.2359708459868122</v>
      </c>
      <c r="V135" s="30">
        <v>-32.367827900596147</v>
      </c>
      <c r="W135" s="30">
        <v>-14.512779654693752</v>
      </c>
      <c r="X135" s="30">
        <v>-15.426167517603728</v>
      </c>
      <c r="Y135" s="30">
        <v>-14.082234218523448</v>
      </c>
      <c r="Z135" s="30">
        <v>1.0992784209538975</v>
      </c>
    </row>
    <row r="136" spans="4:26" ht="25.5" customHeight="1">
      <c r="D136" s="29" t="s">
        <v>40</v>
      </c>
      <c r="E136" s="30" t="s">
        <v>82</v>
      </c>
      <c r="F136" s="30" t="s">
        <v>82</v>
      </c>
      <c r="G136" s="30" t="s">
        <v>82</v>
      </c>
      <c r="H136" s="30">
        <v>10.923276983184383</v>
      </c>
      <c r="I136" s="30">
        <v>-2.4618991794436051</v>
      </c>
      <c r="J136" s="30">
        <v>-1.682692307666056</v>
      </c>
      <c r="K136" s="30">
        <v>6.4792176039312199</v>
      </c>
      <c r="L136" s="30">
        <v>14.580941446608353</v>
      </c>
      <c r="M136" s="30">
        <v>9.6192384769999926</v>
      </c>
      <c r="N136" s="30">
        <v>26.599634369215153</v>
      </c>
      <c r="O136" s="30">
        <v>-2.3104693140428068</v>
      </c>
      <c r="P136" s="30">
        <v>5.3215077605195615</v>
      </c>
      <c r="Q136" s="30">
        <v>3.7894736842195353</v>
      </c>
      <c r="R136" s="30">
        <v>-9.2630155510329502</v>
      </c>
      <c r="S136" s="30">
        <v>-14.977645305566579</v>
      </c>
      <c r="T136" s="30">
        <v>-12.532865907076662</v>
      </c>
      <c r="U136" s="30">
        <v>-9.3411793013999933</v>
      </c>
      <c r="V136" s="30">
        <v>-24.842963912222839</v>
      </c>
      <c r="W136" s="30">
        <v>1.8356184277088738</v>
      </c>
      <c r="X136" s="30">
        <v>-37.412448242213991</v>
      </c>
      <c r="Y136" s="30">
        <v>-5.9437469772876454</v>
      </c>
      <c r="Z136" s="30" t="s">
        <v>82</v>
      </c>
    </row>
    <row r="137" spans="4:26" ht="37.5">
      <c r="D137" s="35" t="s">
        <v>75</v>
      </c>
      <c r="E137" s="36" t="s">
        <v>82</v>
      </c>
      <c r="F137" s="36" t="s">
        <v>82</v>
      </c>
      <c r="G137" s="36" t="s">
        <v>82</v>
      </c>
      <c r="H137" s="36">
        <v>-1.1587032938493946</v>
      </c>
      <c r="I137" s="36">
        <v>1.159114857752841</v>
      </c>
      <c r="J137" s="36">
        <v>1.0807291666754093</v>
      </c>
      <c r="K137" s="36">
        <v>7.1235347159615436</v>
      </c>
      <c r="L137" s="36">
        <v>11.075036075025979</v>
      </c>
      <c r="M137" s="36">
        <v>9.5593807513462146</v>
      </c>
      <c r="N137" s="36">
        <v>11.976284584954211</v>
      </c>
      <c r="O137" s="36">
        <v>5.9036357218788194</v>
      </c>
      <c r="P137" s="36">
        <v>5.4162153153690884</v>
      </c>
      <c r="Q137" s="36">
        <v>2.5610623666255439</v>
      </c>
      <c r="R137" s="36">
        <v>-7.6994219653319984</v>
      </c>
      <c r="S137" s="36">
        <v>-10.880093520375</v>
      </c>
      <c r="T137" s="36">
        <v>-16.087323151864453</v>
      </c>
      <c r="U137" s="36">
        <v>-4.1127506568990002</v>
      </c>
      <c r="V137" s="36">
        <v>-14.292558413282485</v>
      </c>
      <c r="W137" s="36">
        <v>-20.656974854888265</v>
      </c>
      <c r="X137" s="36">
        <v>-30.605825629039774</v>
      </c>
      <c r="Y137" s="36">
        <v>-16.799530645607575</v>
      </c>
      <c r="Z137" s="36" t="s">
        <v>82</v>
      </c>
    </row>
    <row r="138" spans="4:26" ht="25.5" customHeight="1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33"/>
      <c r="Q138" s="34"/>
      <c r="R138" s="34"/>
      <c r="S138" s="34"/>
      <c r="T138" s="34"/>
      <c r="U138" s="34"/>
    </row>
    <row r="139" spans="4:26" ht="25.5" customHeight="1">
      <c r="D139" s="129" t="s">
        <v>47</v>
      </c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</row>
    <row r="140" spans="4:26" ht="25.5" customHeight="1">
      <c r="D140" s="128" t="s">
        <v>0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</row>
    <row r="141" spans="4:26" ht="25.5" customHeight="1">
      <c r="D141" s="27"/>
      <c r="E141" s="28">
        <v>2001</v>
      </c>
      <c r="F141" s="28">
        <v>2002</v>
      </c>
      <c r="G141" s="28">
        <v>2003</v>
      </c>
      <c r="H141" s="28">
        <v>2004</v>
      </c>
      <c r="I141" s="28">
        <v>2005</v>
      </c>
      <c r="J141" s="28">
        <v>2006</v>
      </c>
      <c r="K141" s="28">
        <v>2007</v>
      </c>
      <c r="L141" s="28">
        <v>2008</v>
      </c>
      <c r="M141" s="28">
        <v>2009</v>
      </c>
      <c r="N141" s="28">
        <v>2010</v>
      </c>
      <c r="O141" s="28">
        <v>2011</v>
      </c>
      <c r="P141" s="28">
        <v>2012</v>
      </c>
      <c r="Q141" s="28">
        <v>2013</v>
      </c>
      <c r="R141" s="28">
        <v>2014</v>
      </c>
      <c r="S141" s="28">
        <v>2015</v>
      </c>
      <c r="T141" s="28">
        <v>2016</v>
      </c>
      <c r="U141" s="28">
        <v>2017</v>
      </c>
      <c r="V141" s="28">
        <v>2018</v>
      </c>
      <c r="W141" s="28">
        <v>2019</v>
      </c>
      <c r="X141" s="28">
        <v>2020</v>
      </c>
      <c r="Y141" s="28">
        <v>2021</v>
      </c>
      <c r="Z141" s="28">
        <v>2022</v>
      </c>
    </row>
    <row r="142" spans="4:26" ht="25.5" customHeight="1">
      <c r="D142" s="29" t="s">
        <v>29</v>
      </c>
      <c r="E142" s="30" t="s">
        <v>82</v>
      </c>
      <c r="F142" s="30" t="s">
        <v>82</v>
      </c>
      <c r="G142" s="30" t="s">
        <v>82</v>
      </c>
      <c r="H142" s="30">
        <v>19.444444444791454</v>
      </c>
      <c r="I142" s="30">
        <v>-15.116279069759852</v>
      </c>
      <c r="J142" s="30">
        <v>113.01369862986274</v>
      </c>
      <c r="K142" s="30">
        <v>13.183279742732722</v>
      </c>
      <c r="L142" s="30">
        <v>24.715909090847397</v>
      </c>
      <c r="M142" s="30">
        <v>15.261958997715098</v>
      </c>
      <c r="N142" s="30">
        <v>32.213438735304308</v>
      </c>
      <c r="O142" s="30">
        <v>7.4738415544987724</v>
      </c>
      <c r="P142" s="30">
        <v>32.962447844199616</v>
      </c>
      <c r="Q142" s="30">
        <v>8.6820083682080949</v>
      </c>
      <c r="R142" s="30">
        <v>-3.7536092396042497</v>
      </c>
      <c r="S142" s="30">
        <v>20.999999999947171</v>
      </c>
      <c r="T142" s="30">
        <v>-24.876033057870739</v>
      </c>
      <c r="U142" s="30">
        <v>-6.6210232696763516</v>
      </c>
      <c r="V142" s="30">
        <v>4.6500697633834021</v>
      </c>
      <c r="W142" s="30">
        <v>1.5926540070027695</v>
      </c>
      <c r="X142" s="30">
        <v>-6.7000389091816048</v>
      </c>
      <c r="Y142" s="30">
        <v>-13.508994859024103</v>
      </c>
      <c r="Z142" s="30">
        <v>-7.6040977518068491</v>
      </c>
    </row>
    <row r="143" spans="4:26" ht="25.5" customHeight="1">
      <c r="D143" s="29" t="s">
        <v>30</v>
      </c>
      <c r="E143" s="30" t="s">
        <v>82</v>
      </c>
      <c r="F143" s="30" t="s">
        <v>82</v>
      </c>
      <c r="G143" s="30" t="s">
        <v>82</v>
      </c>
      <c r="H143" s="30">
        <v>6.7669172938749966</v>
      </c>
      <c r="I143" s="30">
        <v>30.985915492455952</v>
      </c>
      <c r="J143" s="30">
        <v>45.161290322736633</v>
      </c>
      <c r="K143" s="30">
        <v>22.592592592487716</v>
      </c>
      <c r="L143" s="30">
        <v>39.879154078727375</v>
      </c>
      <c r="M143" s="30">
        <v>11.231101511635199</v>
      </c>
      <c r="N143" s="30">
        <v>20.970873786619705</v>
      </c>
      <c r="O143" s="30">
        <v>14.767255216643015</v>
      </c>
      <c r="P143" s="30">
        <v>33.426573426593656</v>
      </c>
      <c r="Q143" s="30">
        <v>5.1362683437507828</v>
      </c>
      <c r="R143" s="30">
        <v>7.1784646061731738</v>
      </c>
      <c r="S143" s="30">
        <v>8.1860465116307282</v>
      </c>
      <c r="T143" s="30">
        <v>-17.024935511540829</v>
      </c>
      <c r="U143" s="30">
        <v>-13.985349944890658</v>
      </c>
      <c r="V143" s="30">
        <v>7.0936854990656606</v>
      </c>
      <c r="W143" s="30">
        <v>9.6161763005087266</v>
      </c>
      <c r="X143" s="30">
        <v>-12.846395665622145</v>
      </c>
      <c r="Y143" s="30">
        <v>-10.20909878614974</v>
      </c>
      <c r="Z143" s="30">
        <v>-8.0331397310993591</v>
      </c>
    </row>
    <row r="144" spans="4:26" ht="25.5" customHeight="1">
      <c r="D144" s="29" t="s">
        <v>31</v>
      </c>
      <c r="E144" s="30" t="s">
        <v>82</v>
      </c>
      <c r="F144" s="30" t="s">
        <v>82</v>
      </c>
      <c r="G144" s="30" t="s">
        <v>82</v>
      </c>
      <c r="H144" s="30">
        <v>51.181102362908739</v>
      </c>
      <c r="I144" s="30">
        <v>36.979166666480623</v>
      </c>
      <c r="J144" s="30">
        <v>30.418250950789783</v>
      </c>
      <c r="K144" s="30">
        <v>25.072886297227946</v>
      </c>
      <c r="L144" s="30">
        <v>24.708624708757899</v>
      </c>
      <c r="M144" s="30">
        <v>17.943925233536074</v>
      </c>
      <c r="N144" s="30">
        <v>35.499207607028119</v>
      </c>
      <c r="O144" s="30">
        <v>4.210526315782559</v>
      </c>
      <c r="P144" s="30">
        <v>27.384960718306939</v>
      </c>
      <c r="Q144" s="30">
        <v>-2.0264317181050484</v>
      </c>
      <c r="R144" s="30">
        <v>-5.0359712230041209</v>
      </c>
      <c r="S144" s="30">
        <v>21.780303030242543</v>
      </c>
      <c r="T144" s="30">
        <v>-8.6314152410131513</v>
      </c>
      <c r="U144" s="30">
        <v>-12.343013245697209</v>
      </c>
      <c r="V144" s="30">
        <v>-6.6630712258164637</v>
      </c>
      <c r="W144" s="30">
        <v>0.62029289645324504</v>
      </c>
      <c r="X144" s="30">
        <v>-23.208999096294935</v>
      </c>
      <c r="Y144" s="30">
        <v>-0.35747489362025764</v>
      </c>
      <c r="Z144" s="30">
        <v>16.476322785603315</v>
      </c>
    </row>
    <row r="145" spans="4:26" ht="25.5" customHeight="1">
      <c r="D145" s="29" t="s">
        <v>32</v>
      </c>
      <c r="E145" s="30" t="s">
        <v>82</v>
      </c>
      <c r="F145" s="30" t="s">
        <v>82</v>
      </c>
      <c r="G145" s="30" t="s">
        <v>82</v>
      </c>
      <c r="H145" s="30">
        <v>23.809523809268885</v>
      </c>
      <c r="I145" s="30">
        <v>68.589743589438655</v>
      </c>
      <c r="J145" s="30">
        <v>16.349809886076237</v>
      </c>
      <c r="K145" s="30">
        <v>31.045751634103368</v>
      </c>
      <c r="L145" s="30">
        <v>26.683291770446328</v>
      </c>
      <c r="M145" s="30">
        <v>27.755905511855449</v>
      </c>
      <c r="N145" s="30">
        <v>15.254237287974126</v>
      </c>
      <c r="O145" s="30">
        <v>-0.80213903730739222</v>
      </c>
      <c r="P145" s="30">
        <v>33.153638813926747</v>
      </c>
      <c r="Q145" s="30">
        <v>5.2631578947428315</v>
      </c>
      <c r="R145" s="30">
        <v>-4.6153846154145413</v>
      </c>
      <c r="S145" s="30">
        <v>2.5201612903043014</v>
      </c>
      <c r="T145" s="30">
        <v>-14.355948869143742</v>
      </c>
      <c r="U145" s="30">
        <v>4.4031623349626292</v>
      </c>
      <c r="V145" s="30">
        <v>4.8278260933376504</v>
      </c>
      <c r="W145" s="30">
        <v>-4.3328566271586988</v>
      </c>
      <c r="X145" s="30">
        <v>-45.582015761932581</v>
      </c>
      <c r="Y145" s="30">
        <v>46.61913076153845</v>
      </c>
      <c r="Z145" s="30">
        <v>-0.37168532683573563</v>
      </c>
    </row>
    <row r="146" spans="4:26" ht="25.5" customHeight="1">
      <c r="D146" s="29" t="s">
        <v>33</v>
      </c>
      <c r="E146" s="30" t="s">
        <v>82</v>
      </c>
      <c r="F146" s="30" t="s">
        <v>82</v>
      </c>
      <c r="G146" s="30" t="s">
        <v>82</v>
      </c>
      <c r="H146" s="30">
        <v>26.11940298489932</v>
      </c>
      <c r="I146" s="30">
        <v>52.662721893743061</v>
      </c>
      <c r="J146" s="30">
        <v>44.186046511668422</v>
      </c>
      <c r="K146" s="30">
        <v>18.548387096881424</v>
      </c>
      <c r="L146" s="30">
        <v>29.931972788973461</v>
      </c>
      <c r="M146" s="30">
        <v>5.2356020942038617</v>
      </c>
      <c r="N146" s="30">
        <v>28.855721393176736</v>
      </c>
      <c r="O146" s="30">
        <v>23.166023165986861</v>
      </c>
      <c r="P146" s="30">
        <v>17.241379310332672</v>
      </c>
      <c r="Q146" s="30">
        <v>-0.44563279857066096</v>
      </c>
      <c r="R146" s="30">
        <v>-3.491495076050577</v>
      </c>
      <c r="S146" s="30">
        <v>-0.46382189238963756</v>
      </c>
      <c r="T146" s="30">
        <v>-14.445479962711083</v>
      </c>
      <c r="U146" s="30">
        <v>12.906652576419164</v>
      </c>
      <c r="V146" s="30">
        <v>-7.4038246375138232</v>
      </c>
      <c r="W146" s="30">
        <v>1.4255146584610134</v>
      </c>
      <c r="X146" s="30">
        <v>-37.452357362740784</v>
      </c>
      <c r="Y146" s="30">
        <v>32.694620172822383</v>
      </c>
      <c r="Z146" s="30">
        <v>2.0558203628893379</v>
      </c>
    </row>
    <row r="147" spans="4:26" ht="25.5" customHeight="1">
      <c r="D147" s="29" t="s">
        <v>34</v>
      </c>
      <c r="E147" s="30" t="s">
        <v>82</v>
      </c>
      <c r="F147" s="30" t="s">
        <v>82</v>
      </c>
      <c r="G147" s="30" t="s">
        <v>82</v>
      </c>
      <c r="H147" s="30">
        <v>39.13043478306917</v>
      </c>
      <c r="I147" s="30">
        <v>52.083333333491908</v>
      </c>
      <c r="J147" s="30">
        <v>23.972602739504502</v>
      </c>
      <c r="K147" s="30">
        <v>22.375690607630162</v>
      </c>
      <c r="L147" s="30">
        <v>39.503386004761595</v>
      </c>
      <c r="M147" s="30">
        <v>22.491909385070574</v>
      </c>
      <c r="N147" s="30">
        <v>23.117569352671175</v>
      </c>
      <c r="O147" s="30">
        <v>34.763948497802822</v>
      </c>
      <c r="P147" s="30">
        <v>-18.471337579607571</v>
      </c>
      <c r="Q147" s="30">
        <v>6.9335937499702016</v>
      </c>
      <c r="R147" s="30">
        <v>-7.4885844748730834</v>
      </c>
      <c r="S147" s="30">
        <v>7.4037512340152656</v>
      </c>
      <c r="T147" s="30">
        <v>-18.290441176512939</v>
      </c>
      <c r="U147" s="30">
        <v>5.1193998970727739</v>
      </c>
      <c r="V147" s="30">
        <v>-1.3426030659051236</v>
      </c>
      <c r="W147" s="30">
        <v>-8.8236727948337261</v>
      </c>
      <c r="X147" s="30">
        <v>-10.388498969571614</v>
      </c>
      <c r="Y147" s="30">
        <v>3.6757043712531745</v>
      </c>
      <c r="Z147" s="30">
        <v>1.8695803093434993</v>
      </c>
    </row>
    <row r="148" spans="4:26" ht="25.5" customHeight="1">
      <c r="D148" s="29" t="s">
        <v>35</v>
      </c>
      <c r="E148" s="30" t="s">
        <v>82</v>
      </c>
      <c r="F148" s="30" t="s">
        <v>82</v>
      </c>
      <c r="G148" s="30" t="s">
        <v>82</v>
      </c>
      <c r="H148" s="30">
        <v>21.276595744477291</v>
      </c>
      <c r="I148" s="30">
        <v>60.233918128574217</v>
      </c>
      <c r="J148" s="30">
        <v>27.007299270201777</v>
      </c>
      <c r="K148" s="30">
        <v>34.19540229882179</v>
      </c>
      <c r="L148" s="30">
        <v>31.049250535318485</v>
      </c>
      <c r="M148" s="30">
        <v>9.6405228757023398</v>
      </c>
      <c r="N148" s="30">
        <v>19.0760059613857</v>
      </c>
      <c r="O148" s="30">
        <v>16.145181476826863</v>
      </c>
      <c r="P148" s="30">
        <v>11.422413793036345</v>
      </c>
      <c r="Q148" s="30">
        <v>8.3172147002624097</v>
      </c>
      <c r="R148" s="30">
        <v>-8.3928571428700582</v>
      </c>
      <c r="S148" s="30">
        <v>-5.165692007822253</v>
      </c>
      <c r="T148" s="30">
        <v>-13.463514902399808</v>
      </c>
      <c r="U148" s="30">
        <v>11.332342136445295</v>
      </c>
      <c r="V148" s="30">
        <v>-4.0535132045774187</v>
      </c>
      <c r="W148" s="30">
        <v>-1.0800481660170669</v>
      </c>
      <c r="X148" s="30">
        <v>-5.7300794017871581</v>
      </c>
      <c r="Y148" s="30">
        <v>-5.1444852789055968</v>
      </c>
      <c r="Z148" s="30">
        <v>-0.22475697301566067</v>
      </c>
    </row>
    <row r="149" spans="4:26" ht="25.5" customHeight="1">
      <c r="D149" s="29" t="s">
        <v>36</v>
      </c>
      <c r="E149" s="30" t="s">
        <v>82</v>
      </c>
      <c r="F149" s="30" t="s">
        <v>82</v>
      </c>
      <c r="G149" s="30" t="s">
        <v>82</v>
      </c>
      <c r="H149" s="30">
        <v>4.430379747101143</v>
      </c>
      <c r="I149" s="30">
        <v>67.272727273086559</v>
      </c>
      <c r="J149" s="30">
        <v>26.449275362326198</v>
      </c>
      <c r="K149" s="30">
        <v>35.530085959822635</v>
      </c>
      <c r="L149" s="30">
        <v>33.826638477749512</v>
      </c>
      <c r="M149" s="30">
        <v>-0.15797788313061112</v>
      </c>
      <c r="N149" s="30">
        <v>25.316455696182281</v>
      </c>
      <c r="O149" s="30">
        <v>26.262626262652077</v>
      </c>
      <c r="P149" s="30">
        <v>11.09999999993514</v>
      </c>
      <c r="Q149" s="30">
        <v>7.9207920792109254</v>
      </c>
      <c r="R149" s="30">
        <v>-6.6722268556643094</v>
      </c>
      <c r="S149" s="30">
        <v>-7.3279714030211824</v>
      </c>
      <c r="T149" s="30">
        <v>-8.9681774349014809</v>
      </c>
      <c r="U149" s="30">
        <v>-2.6768953587675393</v>
      </c>
      <c r="V149" s="30">
        <v>4.4740455232276322</v>
      </c>
      <c r="W149" s="30">
        <v>-3.5417725501203701</v>
      </c>
      <c r="X149" s="30">
        <v>-11.799942388454021</v>
      </c>
      <c r="Y149" s="30">
        <v>-9.1065508393425532</v>
      </c>
      <c r="Z149" s="30">
        <v>2.0471087221912931</v>
      </c>
    </row>
    <row r="150" spans="4:26" ht="25.5" customHeight="1">
      <c r="D150" s="29" t="s">
        <v>37</v>
      </c>
      <c r="E150" s="30" t="s">
        <v>82</v>
      </c>
      <c r="F150" s="30" t="s">
        <v>82</v>
      </c>
      <c r="G150" s="30" t="s">
        <v>82</v>
      </c>
      <c r="H150" s="30">
        <v>10.909090909425402</v>
      </c>
      <c r="I150" s="30">
        <v>53.551912568148239</v>
      </c>
      <c r="J150" s="30">
        <v>25.622775800646224</v>
      </c>
      <c r="K150" s="30">
        <v>30.594900849796105</v>
      </c>
      <c r="L150" s="30">
        <v>50.759219088979954</v>
      </c>
      <c r="M150" s="30">
        <v>2.7338129495858121</v>
      </c>
      <c r="N150" s="30">
        <v>32.492997198854411</v>
      </c>
      <c r="O150" s="30">
        <v>7.5052854122306334</v>
      </c>
      <c r="P150" s="30">
        <v>-0.39331366762505038</v>
      </c>
      <c r="Q150" s="30">
        <v>15.992102665388664</v>
      </c>
      <c r="R150" s="30">
        <v>-3.4042553191228841</v>
      </c>
      <c r="S150" s="30">
        <v>-9.6916299559693933</v>
      </c>
      <c r="T150" s="30">
        <v>-11.999999999973676</v>
      </c>
      <c r="U150" s="30">
        <v>-3.0044549892702777</v>
      </c>
      <c r="V150" s="30">
        <v>0.68542144607546263</v>
      </c>
      <c r="W150" s="30">
        <v>-1.0016062290129524</v>
      </c>
      <c r="X150" s="30">
        <v>-7.0263393619901198</v>
      </c>
      <c r="Y150" s="30">
        <v>-14.600579962227778</v>
      </c>
      <c r="Z150" s="30">
        <v>7.0130984518048001</v>
      </c>
    </row>
    <row r="151" spans="4:26" ht="25.5" customHeight="1">
      <c r="D151" s="29" t="s">
        <v>38</v>
      </c>
      <c r="E151" s="30" t="s">
        <v>82</v>
      </c>
      <c r="F151" s="30" t="s">
        <v>82</v>
      </c>
      <c r="G151" s="30" t="s">
        <v>82</v>
      </c>
      <c r="H151" s="30">
        <v>-17.553191489552546</v>
      </c>
      <c r="I151" s="30">
        <v>68.387096774567894</v>
      </c>
      <c r="J151" s="30">
        <v>21.455938697200839</v>
      </c>
      <c r="K151" s="30">
        <v>38.485804416218073</v>
      </c>
      <c r="L151" s="30">
        <v>42.824601366845272</v>
      </c>
      <c r="M151" s="30">
        <v>4.3062200957315389</v>
      </c>
      <c r="N151" s="30">
        <v>10.091743119217146</v>
      </c>
      <c r="O151" s="30">
        <v>28.749999999994145</v>
      </c>
      <c r="P151" s="30">
        <v>16.073354908278638</v>
      </c>
      <c r="Q151" s="30">
        <v>10.687732342031509</v>
      </c>
      <c r="R151" s="30">
        <v>0.25188916872602718</v>
      </c>
      <c r="S151" s="30">
        <v>-24.958123953066181</v>
      </c>
      <c r="T151" s="30">
        <v>-6.5848214286205913</v>
      </c>
      <c r="U151" s="30">
        <v>5.2284916620909838</v>
      </c>
      <c r="V151" s="30">
        <v>3.1817942978541014</v>
      </c>
      <c r="W151" s="30">
        <v>5.6649231282818624</v>
      </c>
      <c r="X151" s="30">
        <v>-10.348578120749274</v>
      </c>
      <c r="Y151" s="30">
        <v>-11.183806413168018</v>
      </c>
      <c r="Z151" s="30">
        <v>8.5035689077698429</v>
      </c>
    </row>
    <row r="152" spans="4:26" ht="25.5" customHeight="1">
      <c r="D152" s="29" t="s">
        <v>39</v>
      </c>
      <c r="E152" s="30" t="s">
        <v>82</v>
      </c>
      <c r="F152" s="30" t="s">
        <v>82</v>
      </c>
      <c r="G152" s="30" t="s">
        <v>82</v>
      </c>
      <c r="H152" s="30">
        <v>-11.650485436707758</v>
      </c>
      <c r="I152" s="30">
        <v>59.340659340516801</v>
      </c>
      <c r="J152" s="30">
        <v>21.724137931098642</v>
      </c>
      <c r="K152" s="30">
        <v>37.67705382424171</v>
      </c>
      <c r="L152" s="30">
        <v>19.753086419884447</v>
      </c>
      <c r="M152" s="30">
        <v>17.869415807369627</v>
      </c>
      <c r="N152" s="30">
        <v>21.282798833869411</v>
      </c>
      <c r="O152" s="30">
        <v>24.639423077013547</v>
      </c>
      <c r="P152" s="30">
        <v>-0.77145612349185377</v>
      </c>
      <c r="Q152" s="30">
        <v>10.787172011712798</v>
      </c>
      <c r="R152" s="30">
        <v>5.614035087655278</v>
      </c>
      <c r="S152" s="30">
        <v>-5.564784053152982</v>
      </c>
      <c r="T152" s="30">
        <v>-8.9709762532720561</v>
      </c>
      <c r="U152" s="30">
        <v>-6.9047793125188157</v>
      </c>
      <c r="V152" s="30">
        <v>3.327476683423658</v>
      </c>
      <c r="W152" s="30">
        <v>7.8364458116639391</v>
      </c>
      <c r="X152" s="30">
        <v>-10.715729046911871</v>
      </c>
      <c r="Y152" s="30">
        <v>-5.5787434332966068</v>
      </c>
      <c r="Z152" s="30">
        <v>-0.54485620453733619</v>
      </c>
    </row>
    <row r="153" spans="4:26" ht="25.5" customHeight="1">
      <c r="D153" s="29" t="s">
        <v>40</v>
      </c>
      <c r="E153" s="30" t="s">
        <v>82</v>
      </c>
      <c r="F153" s="30" t="s">
        <v>82</v>
      </c>
      <c r="G153" s="30" t="s">
        <v>82</v>
      </c>
      <c r="H153" s="30">
        <v>-10.077519379861865</v>
      </c>
      <c r="I153" s="30">
        <v>97.844827586221555</v>
      </c>
      <c r="J153" s="30">
        <v>17.429193899907514</v>
      </c>
      <c r="K153" s="30">
        <v>38.961038960938744</v>
      </c>
      <c r="L153" s="30">
        <v>35.647530040156816</v>
      </c>
      <c r="M153" s="30">
        <v>4.0354330708561204</v>
      </c>
      <c r="N153" s="30">
        <v>27.152317880729893</v>
      </c>
      <c r="O153" s="30">
        <v>34.747023809552438</v>
      </c>
      <c r="P153" s="30">
        <v>-23.025952512398675</v>
      </c>
      <c r="Q153" s="30">
        <v>6.9583931133201604</v>
      </c>
      <c r="R153" s="30">
        <v>7.2434607645770477</v>
      </c>
      <c r="S153" s="30">
        <v>-15.88492808005596</v>
      </c>
      <c r="T153" s="30">
        <v>-1.189591078074681</v>
      </c>
      <c r="U153" s="30">
        <v>-17.912717776514363</v>
      </c>
      <c r="V153" s="30">
        <v>-3.2593056944697274</v>
      </c>
      <c r="W153" s="30">
        <v>1.5874112413964081</v>
      </c>
      <c r="X153" s="30">
        <v>-11.756639752914532</v>
      </c>
      <c r="Y153" s="30">
        <v>-6.4062867018919949</v>
      </c>
      <c r="Z153" s="30" t="s">
        <v>82</v>
      </c>
    </row>
    <row r="154" spans="4:26" ht="37.5">
      <c r="D154" s="35" t="s">
        <v>75</v>
      </c>
      <c r="E154" s="36" t="s">
        <v>82</v>
      </c>
      <c r="F154" s="36" t="s">
        <v>82</v>
      </c>
      <c r="G154" s="36" t="s">
        <v>82</v>
      </c>
      <c r="H154" s="36">
        <v>10.062565172196836</v>
      </c>
      <c r="I154" s="36">
        <v>53.908100426306561</v>
      </c>
      <c r="J154" s="36">
        <v>29.978454909236206</v>
      </c>
      <c r="K154" s="36">
        <v>29.576130712703574</v>
      </c>
      <c r="L154" s="36">
        <v>33.424707602386405</v>
      </c>
      <c r="M154" s="36">
        <v>10.601287494806201</v>
      </c>
      <c r="N154" s="36">
        <v>24.297213622308831</v>
      </c>
      <c r="O154" s="36">
        <v>19.557636744049532</v>
      </c>
      <c r="P154" s="36">
        <v>6.9666666666524879</v>
      </c>
      <c r="Q154" s="36">
        <v>6.9024618261162463</v>
      </c>
      <c r="R154" s="36">
        <v>-1.6834280717067496</v>
      </c>
      <c r="S154" s="36">
        <v>-1.7863761025916691</v>
      </c>
      <c r="T154" s="36">
        <v>-12.332075471688132</v>
      </c>
      <c r="U154" s="36">
        <v>-3.103837980168167</v>
      </c>
      <c r="V154" s="36">
        <v>0.15965875779455629</v>
      </c>
      <c r="W154" s="36">
        <v>0.80135410420307807</v>
      </c>
      <c r="X154" s="36">
        <v>-16.18912913560262</v>
      </c>
      <c r="Y154" s="36">
        <v>-2.008053161526635</v>
      </c>
      <c r="Z154" s="36" t="s">
        <v>82</v>
      </c>
    </row>
    <row r="155" spans="4:26" ht="25.5" customHeight="1"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33"/>
      <c r="Q155" s="34"/>
      <c r="R155" s="34"/>
      <c r="S155" s="34"/>
      <c r="T155" s="34"/>
      <c r="U155" s="34"/>
    </row>
    <row r="156" spans="4:26" ht="25.5" customHeight="1">
      <c r="D156" s="129" t="s">
        <v>49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</row>
    <row r="157" spans="4:26" ht="25.5" customHeight="1">
      <c r="D157" s="128" t="s">
        <v>0</v>
      </c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</row>
    <row r="158" spans="4:26" ht="25.5" customHeight="1">
      <c r="D158" s="27"/>
      <c r="E158" s="28">
        <v>2001</v>
      </c>
      <c r="F158" s="28">
        <v>2002</v>
      </c>
      <c r="G158" s="28">
        <v>2003</v>
      </c>
      <c r="H158" s="28">
        <v>2004</v>
      </c>
      <c r="I158" s="28">
        <v>2005</v>
      </c>
      <c r="J158" s="28">
        <v>2006</v>
      </c>
      <c r="K158" s="28">
        <v>2007</v>
      </c>
      <c r="L158" s="28">
        <v>2008</v>
      </c>
      <c r="M158" s="28">
        <v>2009</v>
      </c>
      <c r="N158" s="28">
        <v>2010</v>
      </c>
      <c r="O158" s="28">
        <v>2011</v>
      </c>
      <c r="P158" s="28">
        <v>2012</v>
      </c>
      <c r="Q158" s="28">
        <v>2013</v>
      </c>
      <c r="R158" s="28">
        <v>2014</v>
      </c>
      <c r="S158" s="28">
        <v>2015</v>
      </c>
      <c r="T158" s="28">
        <v>2016</v>
      </c>
      <c r="U158" s="28">
        <v>2017</v>
      </c>
      <c r="V158" s="28">
        <v>2018</v>
      </c>
      <c r="W158" s="28">
        <v>2019</v>
      </c>
      <c r="X158" s="28">
        <v>2020</v>
      </c>
      <c r="Y158" s="28">
        <v>2021</v>
      </c>
      <c r="Z158" s="28">
        <v>2022</v>
      </c>
    </row>
    <row r="159" spans="4:26" ht="25.5" customHeight="1">
      <c r="D159" s="29" t="s">
        <v>29</v>
      </c>
      <c r="E159" s="30" t="s">
        <v>82</v>
      </c>
      <c r="F159" s="30" t="s">
        <v>82</v>
      </c>
      <c r="G159" s="30" t="s">
        <v>82</v>
      </c>
      <c r="H159" s="30">
        <v>15.309446254442904</v>
      </c>
      <c r="I159" s="30">
        <v>11.58192090379182</v>
      </c>
      <c r="J159" s="30">
        <v>25.822784810315014</v>
      </c>
      <c r="K159" s="30">
        <v>16.498993963549925</v>
      </c>
      <c r="L159" s="30">
        <v>29.533678756601223</v>
      </c>
      <c r="M159" s="30">
        <v>5.0666666666638882</v>
      </c>
      <c r="N159" s="30">
        <v>6.0913705583203415</v>
      </c>
      <c r="O159" s="30">
        <v>4.9043062201898691</v>
      </c>
      <c r="P159" s="30">
        <v>13.112884834632354</v>
      </c>
      <c r="Q159" s="30">
        <v>14.012096774146876</v>
      </c>
      <c r="R159" s="30">
        <v>10.963748894744739</v>
      </c>
      <c r="S159" s="30">
        <v>4.5418326693751565</v>
      </c>
      <c r="T159" s="30">
        <v>-14.786585365895222</v>
      </c>
      <c r="U159" s="30">
        <v>-3.0771190216793309</v>
      </c>
      <c r="V159" s="30">
        <v>9.9901788201285378</v>
      </c>
      <c r="W159" s="30">
        <v>6.1100180863241205</v>
      </c>
      <c r="X159" s="30">
        <v>7.6156385927654613</v>
      </c>
      <c r="Y159" s="30">
        <v>9.8267628150997091</v>
      </c>
      <c r="Z159" s="30">
        <v>-6.1930539651197103</v>
      </c>
    </row>
    <row r="160" spans="4:26" ht="25.5" customHeight="1">
      <c r="D160" s="29" t="s">
        <v>30</v>
      </c>
      <c r="E160" s="30" t="s">
        <v>82</v>
      </c>
      <c r="F160" s="30" t="s">
        <v>82</v>
      </c>
      <c r="G160" s="30" t="s">
        <v>82</v>
      </c>
      <c r="H160" s="30">
        <v>19.310344827883185</v>
      </c>
      <c r="I160" s="30">
        <v>4.913294797590062</v>
      </c>
      <c r="J160" s="30">
        <v>12.396694214893799</v>
      </c>
      <c r="K160" s="30">
        <v>22.794117646960377</v>
      </c>
      <c r="L160" s="30">
        <v>27.544910179594083</v>
      </c>
      <c r="M160" s="30">
        <v>10.485133020383476</v>
      </c>
      <c r="N160" s="30">
        <v>4.6742209631088549</v>
      </c>
      <c r="O160" s="30">
        <v>12.449255751177567</v>
      </c>
      <c r="P160" s="30">
        <v>5.0541516244611451</v>
      </c>
      <c r="Q160" s="30">
        <v>5.4982817868934664</v>
      </c>
      <c r="R160" s="30">
        <v>16.938110749256975</v>
      </c>
      <c r="S160" s="30">
        <v>3.0640668523252979</v>
      </c>
      <c r="T160" s="30">
        <v>-11.621621621625422</v>
      </c>
      <c r="U160" s="30">
        <v>-7.6913122218355667</v>
      </c>
      <c r="V160" s="30">
        <v>8.368829356652574</v>
      </c>
      <c r="W160" s="30">
        <v>10.685862374457367</v>
      </c>
      <c r="X160" s="30">
        <v>8.705620117932078</v>
      </c>
      <c r="Y160" s="30">
        <v>2.0628023979662791</v>
      </c>
      <c r="Z160" s="30">
        <v>1.1265066651564348</v>
      </c>
    </row>
    <row r="161" spans="4:26" ht="25.5" customHeight="1">
      <c r="D161" s="29" t="s">
        <v>31</v>
      </c>
      <c r="E161" s="30" t="s">
        <v>82</v>
      </c>
      <c r="F161" s="30" t="s">
        <v>82</v>
      </c>
      <c r="G161" s="30" t="s">
        <v>82</v>
      </c>
      <c r="H161" s="30">
        <v>29.824561403356654</v>
      </c>
      <c r="I161" s="30">
        <v>25.13513513502399</v>
      </c>
      <c r="J161" s="30">
        <v>3.4557235420862753</v>
      </c>
      <c r="K161" s="30">
        <v>26.931106471825373</v>
      </c>
      <c r="L161" s="30">
        <v>27.467105263163518</v>
      </c>
      <c r="M161" s="30">
        <v>4.7741935484089781</v>
      </c>
      <c r="N161" s="30">
        <v>8.0049261084440104</v>
      </c>
      <c r="O161" s="30">
        <v>4.5610034207094419</v>
      </c>
      <c r="P161" s="30">
        <v>9.4874591057116717</v>
      </c>
      <c r="Q161" s="30">
        <v>15.438247012032713</v>
      </c>
      <c r="R161" s="30">
        <v>-3.5375323555448146</v>
      </c>
      <c r="S161" s="30">
        <v>15.742397137845888</v>
      </c>
      <c r="T161" s="30">
        <v>-11.901081916603129</v>
      </c>
      <c r="U161" s="30">
        <v>-5.3221177250367235</v>
      </c>
      <c r="V161" s="30">
        <v>13.929439357048935</v>
      </c>
      <c r="W161" s="30">
        <v>-3.0214719339701324</v>
      </c>
      <c r="X161" s="30">
        <v>-18.005914346391371</v>
      </c>
      <c r="Y161" s="30">
        <v>30.104563324224554</v>
      </c>
      <c r="Z161" s="30">
        <v>8.8936250848777867</v>
      </c>
    </row>
    <row r="162" spans="4:26" ht="25.5" customHeight="1">
      <c r="D162" s="29" t="s">
        <v>32</v>
      </c>
      <c r="E162" s="30" t="s">
        <v>82</v>
      </c>
      <c r="F162" s="30" t="s">
        <v>82</v>
      </c>
      <c r="G162" s="30" t="s">
        <v>82</v>
      </c>
      <c r="H162" s="30">
        <v>13.649851632045195</v>
      </c>
      <c r="I162" s="30">
        <v>11.749347258528186</v>
      </c>
      <c r="J162" s="30">
        <v>19.392523364528593</v>
      </c>
      <c r="K162" s="30">
        <v>23.483365949187117</v>
      </c>
      <c r="L162" s="30">
        <v>10.142630744969328</v>
      </c>
      <c r="M162" s="30">
        <v>14.532374100650202</v>
      </c>
      <c r="N162" s="30">
        <v>5.5276381909868277</v>
      </c>
      <c r="O162" s="30">
        <v>12.142857142783026</v>
      </c>
      <c r="P162" s="30">
        <v>2.5477707006149597</v>
      </c>
      <c r="Q162" s="30">
        <v>7.1428571428475029</v>
      </c>
      <c r="R162" s="30">
        <v>15.26570048312179</v>
      </c>
      <c r="S162" s="30">
        <v>-0.67057837384169039</v>
      </c>
      <c r="T162" s="30">
        <v>-11.054852320648145</v>
      </c>
      <c r="U162" s="30">
        <v>3.4029090178239629</v>
      </c>
      <c r="V162" s="30">
        <v>-8.0364114177411405E-2</v>
      </c>
      <c r="W162" s="30">
        <v>13.430384202334578</v>
      </c>
      <c r="X162" s="30">
        <v>-45.155259253426848</v>
      </c>
      <c r="Y162" s="30">
        <v>104.60685518354009</v>
      </c>
      <c r="Z162" s="30">
        <v>1.097610986105213</v>
      </c>
    </row>
    <row r="163" spans="4:26" ht="25.5" customHeight="1">
      <c r="D163" s="29" t="s">
        <v>33</v>
      </c>
      <c r="E163" s="30" t="s">
        <v>82</v>
      </c>
      <c r="F163" s="30" t="s">
        <v>82</v>
      </c>
      <c r="G163" s="30" t="s">
        <v>82</v>
      </c>
      <c r="H163" s="30">
        <v>20.630372493026748</v>
      </c>
      <c r="I163" s="30">
        <v>8.7885985745371329</v>
      </c>
      <c r="J163" s="30">
        <v>19.650655021893559</v>
      </c>
      <c r="K163" s="30">
        <v>28.467153284791102</v>
      </c>
      <c r="L163" s="30">
        <v>17.187500000002885</v>
      </c>
      <c r="M163" s="30">
        <v>11.030303030299415</v>
      </c>
      <c r="N163" s="30">
        <v>2.9475982531946388</v>
      </c>
      <c r="O163" s="30">
        <v>3.2873806998834354</v>
      </c>
      <c r="P163" s="30">
        <v>8.1108829569613849</v>
      </c>
      <c r="Q163" s="30">
        <v>8.452041785406216</v>
      </c>
      <c r="R163" s="30">
        <v>11.996497373016691</v>
      </c>
      <c r="S163" s="30">
        <v>0.23455824859142105</v>
      </c>
      <c r="T163" s="30">
        <v>-15.444617784701098</v>
      </c>
      <c r="U163" s="30">
        <v>3.0096228223788435</v>
      </c>
      <c r="V163" s="30">
        <v>6.9318385758153633</v>
      </c>
      <c r="W163" s="30">
        <v>2.2939008158755048</v>
      </c>
      <c r="X163" s="30">
        <v>-19.095407411494502</v>
      </c>
      <c r="Y163" s="30">
        <v>59.727560504928775</v>
      </c>
      <c r="Z163" s="30">
        <v>-7.2400312387215333</v>
      </c>
    </row>
    <row r="164" spans="4:26" ht="25.5" customHeight="1">
      <c r="D164" s="29" t="s">
        <v>34</v>
      </c>
      <c r="E164" s="30" t="s">
        <v>82</v>
      </c>
      <c r="F164" s="30" t="s">
        <v>82</v>
      </c>
      <c r="G164" s="30" t="s">
        <v>82</v>
      </c>
      <c r="H164" s="30">
        <v>22.257053291394179</v>
      </c>
      <c r="I164" s="30">
        <v>14.615384615566773</v>
      </c>
      <c r="J164" s="30">
        <v>12.304250559208629</v>
      </c>
      <c r="K164" s="30">
        <v>24.501992031828102</v>
      </c>
      <c r="L164" s="30">
        <v>19.360000000025977</v>
      </c>
      <c r="M164" s="30">
        <v>11.662198391520473</v>
      </c>
      <c r="N164" s="30">
        <v>9.6038415365265362</v>
      </c>
      <c r="O164" s="30">
        <v>3.285870755758391</v>
      </c>
      <c r="P164" s="30">
        <v>6.4687168610787493</v>
      </c>
      <c r="Q164" s="30">
        <v>6.7729083665415857</v>
      </c>
      <c r="R164" s="30">
        <v>7.9291044777114239</v>
      </c>
      <c r="S164" s="30">
        <v>1.296456352637998</v>
      </c>
      <c r="T164" s="30">
        <v>-8.3617747440316688</v>
      </c>
      <c r="U164" s="30">
        <v>4.3659073789336089</v>
      </c>
      <c r="V164" s="30">
        <v>8.4886866291630234</v>
      </c>
      <c r="W164" s="30">
        <v>-0.83910631405434977</v>
      </c>
      <c r="X164" s="30">
        <v>4.0314537062277278</v>
      </c>
      <c r="Y164" s="30">
        <v>22.651143684226117</v>
      </c>
      <c r="Z164" s="30">
        <v>-11.378746056452016</v>
      </c>
    </row>
    <row r="165" spans="4:26" ht="25.5" customHeight="1">
      <c r="D165" s="29" t="s">
        <v>35</v>
      </c>
      <c r="E165" s="30" t="s">
        <v>82</v>
      </c>
      <c r="F165" s="30" t="s">
        <v>82</v>
      </c>
      <c r="G165" s="30" t="s">
        <v>82</v>
      </c>
      <c r="H165" s="30">
        <v>17.836257309931504</v>
      </c>
      <c r="I165" s="30">
        <v>13.895781637922177</v>
      </c>
      <c r="J165" s="30">
        <v>11.546840958593286</v>
      </c>
      <c r="K165" s="30">
        <v>24.023437499914667</v>
      </c>
      <c r="L165" s="30">
        <v>22.047244094381725</v>
      </c>
      <c r="M165" s="30">
        <v>7.9999999999731619</v>
      </c>
      <c r="N165" s="30">
        <v>12.066905615405577</v>
      </c>
      <c r="O165" s="30">
        <v>2.9850746267684025</v>
      </c>
      <c r="P165" s="30">
        <v>6.3146997929580007</v>
      </c>
      <c r="Q165" s="30">
        <v>11.684518013660551</v>
      </c>
      <c r="R165" s="30">
        <v>4.533565823905894</v>
      </c>
      <c r="S165" s="30">
        <v>0.25020850704635667</v>
      </c>
      <c r="T165" s="30">
        <v>-11.480865224610493</v>
      </c>
      <c r="U165" s="30">
        <v>4.1498096140956564</v>
      </c>
      <c r="V165" s="30">
        <v>4.6461706884311393</v>
      </c>
      <c r="W165" s="30">
        <v>8.1260440331404347</v>
      </c>
      <c r="X165" s="30">
        <v>8.9476659050049978</v>
      </c>
      <c r="Y165" s="30">
        <v>36.803791694244325</v>
      </c>
      <c r="Z165" s="30">
        <v>-28.656709935930358</v>
      </c>
    </row>
    <row r="166" spans="4:26" ht="25.5" customHeight="1">
      <c r="D166" s="29" t="s">
        <v>36</v>
      </c>
      <c r="E166" s="30" t="s">
        <v>82</v>
      </c>
      <c r="F166" s="30" t="s">
        <v>82</v>
      </c>
      <c r="G166" s="30" t="s">
        <v>82</v>
      </c>
      <c r="H166" s="30">
        <v>13.091922005877855</v>
      </c>
      <c r="I166" s="30">
        <v>16.256157635218614</v>
      </c>
      <c r="J166" s="30">
        <v>19.067796610218537</v>
      </c>
      <c r="K166" s="30">
        <v>24.377224199279212</v>
      </c>
      <c r="L166" s="30">
        <v>15.450643776784091</v>
      </c>
      <c r="M166" s="30">
        <v>7.3110285006599218</v>
      </c>
      <c r="N166" s="30">
        <v>11.662817551918646</v>
      </c>
      <c r="O166" s="30">
        <v>1.6546018615479774</v>
      </c>
      <c r="P166" s="30">
        <v>10.579857578740537</v>
      </c>
      <c r="Q166" s="30">
        <v>8.555657773780645</v>
      </c>
      <c r="R166" s="30">
        <v>4.2372881355259517</v>
      </c>
      <c r="S166" s="30">
        <v>-2.8455284552200588</v>
      </c>
      <c r="T166" s="30">
        <v>-10.794979079491807</v>
      </c>
      <c r="U166" s="30">
        <v>6.350903238797434</v>
      </c>
      <c r="V166" s="30">
        <v>9.492948355689478</v>
      </c>
      <c r="W166" s="30">
        <v>4.6951515529204624</v>
      </c>
      <c r="X166" s="30">
        <v>18.845795440640245</v>
      </c>
      <c r="Y166" s="30">
        <v>-1.5306129409397684</v>
      </c>
      <c r="Z166" s="30">
        <v>-10.46804721008553</v>
      </c>
    </row>
    <row r="167" spans="4:26" ht="25.5" customHeight="1">
      <c r="D167" s="29" t="s">
        <v>37</v>
      </c>
      <c r="E167" s="30" t="s">
        <v>82</v>
      </c>
      <c r="F167" s="30" t="s">
        <v>82</v>
      </c>
      <c r="G167" s="30" t="s">
        <v>82</v>
      </c>
      <c r="H167" s="30">
        <v>13.392857142898617</v>
      </c>
      <c r="I167" s="30">
        <v>16.797900262672382</v>
      </c>
      <c r="J167" s="30">
        <v>26.516853932395755</v>
      </c>
      <c r="K167" s="30">
        <v>16.341030195360553</v>
      </c>
      <c r="L167" s="30">
        <v>16.183206106886594</v>
      </c>
      <c r="M167" s="30">
        <v>6.1760841000094269</v>
      </c>
      <c r="N167" s="30">
        <v>15.841584158262823</v>
      </c>
      <c r="O167" s="30">
        <v>-0.10683760681935439</v>
      </c>
      <c r="P167" s="30">
        <v>7.5935828877923495</v>
      </c>
      <c r="Q167" s="30">
        <v>14.91053677921661</v>
      </c>
      <c r="R167" s="30">
        <v>5.7958477508864625</v>
      </c>
      <c r="S167" s="30">
        <v>-7.0318887980034273</v>
      </c>
      <c r="T167" s="30">
        <v>-8.9709762533603303</v>
      </c>
      <c r="U167" s="30">
        <v>10.665795596530092</v>
      </c>
      <c r="V167" s="30">
        <v>4.0035882778478804</v>
      </c>
      <c r="W167" s="30">
        <v>8.4999168143960588</v>
      </c>
      <c r="X167" s="30">
        <v>18.629003973748581</v>
      </c>
      <c r="Y167" s="30">
        <v>-6.7121384993967244</v>
      </c>
      <c r="Z167" s="30">
        <v>-10.108186232222016</v>
      </c>
    </row>
    <row r="168" spans="4:26" ht="25.5" customHeight="1">
      <c r="D168" s="29" t="s">
        <v>38</v>
      </c>
      <c r="E168" s="30" t="s">
        <v>82</v>
      </c>
      <c r="F168" s="30" t="s">
        <v>82</v>
      </c>
      <c r="G168" s="30" t="s">
        <v>82</v>
      </c>
      <c r="H168" s="30">
        <v>11.195928753239626</v>
      </c>
      <c r="I168" s="30">
        <v>16.247139587974679</v>
      </c>
      <c r="J168" s="30">
        <v>22.047244094546659</v>
      </c>
      <c r="K168" s="30">
        <v>22.580645161182034</v>
      </c>
      <c r="L168" s="30">
        <v>12.105263157876699</v>
      </c>
      <c r="M168" s="30">
        <v>9.5070422535749053</v>
      </c>
      <c r="N168" s="30">
        <v>9.8606645230260082</v>
      </c>
      <c r="O168" s="30">
        <v>0.48780487809212403</v>
      </c>
      <c r="P168" s="30">
        <v>13.592233009647403</v>
      </c>
      <c r="Q168" s="30">
        <v>12.39316239315289</v>
      </c>
      <c r="R168" s="30">
        <v>5.1711026616023226</v>
      </c>
      <c r="S168" s="30">
        <v>-8.9660159074176562</v>
      </c>
      <c r="T168" s="30">
        <v>-7.6250992851823014</v>
      </c>
      <c r="U168" s="30">
        <v>3.1951434810678414</v>
      </c>
      <c r="V168" s="30">
        <v>7.7924722024988347</v>
      </c>
      <c r="W168" s="30">
        <v>8.3521369361944089</v>
      </c>
      <c r="X168" s="30">
        <v>18.452657764985659</v>
      </c>
      <c r="Y168" s="30">
        <v>-7.2395955933201694</v>
      </c>
      <c r="Z168" s="30">
        <v>-8.4460105443170725</v>
      </c>
    </row>
    <row r="169" spans="4:26" ht="25.5" customHeight="1">
      <c r="D169" s="29" t="s">
        <v>39</v>
      </c>
      <c r="E169" s="30" t="s">
        <v>82</v>
      </c>
      <c r="F169" s="30" t="s">
        <v>82</v>
      </c>
      <c r="G169" s="30" t="s">
        <v>82</v>
      </c>
      <c r="H169" s="30">
        <v>9.9502487561303745</v>
      </c>
      <c r="I169" s="30">
        <v>16.289592760343432</v>
      </c>
      <c r="J169" s="30">
        <v>21.595330739126318</v>
      </c>
      <c r="K169" s="30">
        <v>24.320000000012023</v>
      </c>
      <c r="L169" s="30">
        <v>6.3063063064012992</v>
      </c>
      <c r="M169" s="30">
        <v>7.2639225181727607</v>
      </c>
      <c r="N169" s="30">
        <v>10.948081264136377</v>
      </c>
      <c r="O169" s="30">
        <v>2.5432349948729893</v>
      </c>
      <c r="P169" s="30">
        <v>18.551587301629425</v>
      </c>
      <c r="Q169" s="30">
        <v>6.6108786610393766</v>
      </c>
      <c r="R169" s="30">
        <v>11.695447409769045</v>
      </c>
      <c r="S169" s="30">
        <v>-5.4111033029568434</v>
      </c>
      <c r="T169" s="30">
        <v>-0.37147102519650144</v>
      </c>
      <c r="U169" s="30">
        <v>7.9064155951883652</v>
      </c>
      <c r="V169" s="30">
        <v>16.900523510798315</v>
      </c>
      <c r="W169" s="30">
        <v>1.3909021255920306</v>
      </c>
      <c r="X169" s="30">
        <v>16.238059286176544</v>
      </c>
      <c r="Y169" s="30">
        <v>-2.5991062254092423</v>
      </c>
      <c r="Z169" s="30">
        <v>-10.450596217943664</v>
      </c>
    </row>
    <row r="170" spans="4:26" ht="25.5" customHeight="1">
      <c r="D170" s="29" t="s">
        <v>40</v>
      </c>
      <c r="E170" s="30" t="s">
        <v>82</v>
      </c>
      <c r="F170" s="30" t="s">
        <v>82</v>
      </c>
      <c r="G170" s="30" t="s">
        <v>82</v>
      </c>
      <c r="H170" s="30">
        <v>15.147058823408432</v>
      </c>
      <c r="I170" s="30">
        <v>16.347381864650188</v>
      </c>
      <c r="J170" s="30">
        <v>15.806805708017734</v>
      </c>
      <c r="K170" s="30">
        <v>20.473933649355835</v>
      </c>
      <c r="L170" s="30">
        <v>3.0684500393232339</v>
      </c>
      <c r="M170" s="30">
        <v>6.8702290076449568</v>
      </c>
      <c r="N170" s="30">
        <v>10.214285714202443</v>
      </c>
      <c r="O170" s="30">
        <v>3.3700583279459906</v>
      </c>
      <c r="P170" s="30">
        <v>8.9655172413933606</v>
      </c>
      <c r="Q170" s="30">
        <v>11.162255466085757</v>
      </c>
      <c r="R170" s="30">
        <v>7.246376811561972</v>
      </c>
      <c r="S170" s="30">
        <v>-7.9150579150197187</v>
      </c>
      <c r="T170" s="30">
        <v>-4.7693920335416866</v>
      </c>
      <c r="U170" s="30">
        <v>-0.63072454440773473</v>
      </c>
      <c r="V170" s="30">
        <v>2.1397264186126197</v>
      </c>
      <c r="W170" s="30">
        <v>13.119728072490311</v>
      </c>
      <c r="X170" s="30">
        <v>1.5906346802136984</v>
      </c>
      <c r="Y170" s="30">
        <v>-5.7716797183996693</v>
      </c>
      <c r="Z170" s="30" t="s">
        <v>82</v>
      </c>
    </row>
    <row r="171" spans="4:26" ht="37.5">
      <c r="D171" s="35" t="s">
        <v>75</v>
      </c>
      <c r="E171" s="36" t="s">
        <v>82</v>
      </c>
      <c r="F171" s="36" t="s">
        <v>82</v>
      </c>
      <c r="G171" s="36" t="s">
        <v>82</v>
      </c>
      <c r="H171" s="36">
        <v>16.299158899798094</v>
      </c>
      <c r="I171" s="36">
        <v>14.601250977311842</v>
      </c>
      <c r="J171" s="36">
        <v>17.38018079480721</v>
      </c>
      <c r="K171" s="36">
        <v>22.71142109849913</v>
      </c>
      <c r="L171" s="36">
        <v>15.583185316766478</v>
      </c>
      <c r="M171" s="36">
        <v>8.4007786087752834</v>
      </c>
      <c r="N171" s="36">
        <v>9.0634155561545739</v>
      </c>
      <c r="O171" s="36">
        <v>3.9948006932553293</v>
      </c>
      <c r="P171" s="36">
        <v>9.2825597866752254</v>
      </c>
      <c r="Q171" s="36">
        <v>10.285932138774978</v>
      </c>
      <c r="R171" s="36">
        <v>7.9162057522134344</v>
      </c>
      <c r="S171" s="36">
        <v>-1.3261579857667849</v>
      </c>
      <c r="T171" s="36">
        <v>-9.5117517205626445</v>
      </c>
      <c r="U171" s="36">
        <v>2.1441098238955236</v>
      </c>
      <c r="V171" s="36">
        <v>7.640812164266686</v>
      </c>
      <c r="W171" s="36">
        <v>6.0773894099293679</v>
      </c>
      <c r="X171" s="36">
        <v>2.472999853080049</v>
      </c>
      <c r="Y171" s="36">
        <v>12.7117130598686</v>
      </c>
      <c r="Z171" s="36" t="s">
        <v>82</v>
      </c>
    </row>
    <row r="172" spans="4:26" ht="25.5" customHeight="1"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4:26" ht="25.5" customHeight="1">
      <c r="D173" s="129" t="s">
        <v>52</v>
      </c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</row>
    <row r="174" spans="4:26" ht="25.5" customHeight="1">
      <c r="D174" s="128" t="s">
        <v>0</v>
      </c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</row>
    <row r="175" spans="4:26" ht="25.5" customHeight="1">
      <c r="D175" s="27"/>
      <c r="E175" s="28">
        <v>2001</v>
      </c>
      <c r="F175" s="28">
        <v>2002</v>
      </c>
      <c r="G175" s="28">
        <v>2003</v>
      </c>
      <c r="H175" s="28">
        <v>2004</v>
      </c>
      <c r="I175" s="28">
        <v>2005</v>
      </c>
      <c r="J175" s="28">
        <v>2006</v>
      </c>
      <c r="K175" s="28">
        <v>2007</v>
      </c>
      <c r="L175" s="28">
        <v>2008</v>
      </c>
      <c r="M175" s="28">
        <v>2009</v>
      </c>
      <c r="N175" s="28">
        <v>2010</v>
      </c>
      <c r="O175" s="28">
        <v>2011</v>
      </c>
      <c r="P175" s="28">
        <v>2012</v>
      </c>
      <c r="Q175" s="28">
        <v>2013</v>
      </c>
      <c r="R175" s="28">
        <v>2014</v>
      </c>
      <c r="S175" s="28">
        <v>2015</v>
      </c>
      <c r="T175" s="28">
        <v>2016</v>
      </c>
      <c r="U175" s="28">
        <v>2017</v>
      </c>
      <c r="V175" s="28">
        <v>2018</v>
      </c>
      <c r="W175" s="28">
        <v>2019</v>
      </c>
      <c r="X175" s="28">
        <v>2020</v>
      </c>
      <c r="Y175" s="28">
        <v>2021</v>
      </c>
      <c r="Z175" s="28">
        <v>2022</v>
      </c>
    </row>
    <row r="176" spans="4:26" ht="25.5" customHeight="1">
      <c r="D176" s="29" t="s">
        <v>29</v>
      </c>
      <c r="E176" s="30" t="s">
        <v>82</v>
      </c>
      <c r="F176" s="30" t="s">
        <v>82</v>
      </c>
      <c r="G176" s="30" t="s">
        <v>82</v>
      </c>
      <c r="H176" s="30">
        <v>6.3524590163518413</v>
      </c>
      <c r="I176" s="30">
        <v>7.5144508670262899</v>
      </c>
      <c r="J176" s="30">
        <v>3.9426523298275784</v>
      </c>
      <c r="K176" s="30">
        <v>10.172413793194757</v>
      </c>
      <c r="L176" s="30">
        <v>14.397496087634497</v>
      </c>
      <c r="M176" s="30">
        <v>2.8727770177818135</v>
      </c>
      <c r="N176" s="30">
        <v>10.239361702022931</v>
      </c>
      <c r="O176" s="30">
        <v>11.338962605526447</v>
      </c>
      <c r="P176" s="30">
        <v>8.234019501623191</v>
      </c>
      <c r="Q176" s="30">
        <v>7.0070070070837653</v>
      </c>
      <c r="R176" s="30">
        <v>4.6772684752142135</v>
      </c>
      <c r="S176" s="30">
        <v>-4.9151027703245864</v>
      </c>
      <c r="T176" s="30">
        <v>-14.097744360912168</v>
      </c>
      <c r="U176" s="30">
        <v>-0.10682249670486144</v>
      </c>
      <c r="V176" s="30">
        <v>6.497700005321394</v>
      </c>
      <c r="W176" s="30">
        <v>3.4338998373755425</v>
      </c>
      <c r="X176" s="30">
        <v>3.4601401853040947</v>
      </c>
      <c r="Y176" s="30">
        <v>-3.0547010259117435</v>
      </c>
      <c r="Z176" s="30">
        <v>-1.4846101970414693</v>
      </c>
    </row>
    <row r="177" spans="4:26" ht="25.5" customHeight="1">
      <c r="D177" s="29" t="s">
        <v>30</v>
      </c>
      <c r="E177" s="30" t="s">
        <v>82</v>
      </c>
      <c r="F177" s="30" t="s">
        <v>82</v>
      </c>
      <c r="G177" s="30" t="s">
        <v>82</v>
      </c>
      <c r="H177" s="30">
        <v>4.8936170212202867</v>
      </c>
      <c r="I177" s="30">
        <v>0.81135902648645786</v>
      </c>
      <c r="J177" s="30">
        <v>3.8229376255829894</v>
      </c>
      <c r="K177" s="30">
        <v>12.01550387611201</v>
      </c>
      <c r="L177" s="30">
        <v>18.512110726591558</v>
      </c>
      <c r="M177" s="30">
        <v>1.4598540145680516</v>
      </c>
      <c r="N177" s="30">
        <v>13.669064748236748</v>
      </c>
      <c r="O177" s="30">
        <v>14.683544303824991</v>
      </c>
      <c r="P177" s="30">
        <v>3.0905077262282754</v>
      </c>
      <c r="Q177" s="30">
        <v>1.1777301927422101</v>
      </c>
      <c r="R177" s="30">
        <v>8.2539682539349624</v>
      </c>
      <c r="S177" s="30">
        <v>-10.36168132935985</v>
      </c>
      <c r="T177" s="30">
        <v>-5.5616139586097351</v>
      </c>
      <c r="U177" s="30">
        <v>-4.8444311167208269</v>
      </c>
      <c r="V177" s="30">
        <v>5.3475978461123397</v>
      </c>
      <c r="W177" s="30">
        <v>7.7974199702539382</v>
      </c>
      <c r="X177" s="30">
        <v>2.9601157511714771</v>
      </c>
      <c r="Y177" s="30">
        <v>-1.9332800661683525</v>
      </c>
      <c r="Z177" s="30">
        <v>0.29724336774115123</v>
      </c>
    </row>
    <row r="178" spans="4:26" ht="25.5" customHeight="1">
      <c r="D178" s="29" t="s">
        <v>31</v>
      </c>
      <c r="E178" s="30" t="s">
        <v>82</v>
      </c>
      <c r="F178" s="30" t="s">
        <v>82</v>
      </c>
      <c r="G178" s="30" t="s">
        <v>82</v>
      </c>
      <c r="H178" s="30">
        <v>18.895966029682821</v>
      </c>
      <c r="I178" s="30">
        <v>4.107142857093371</v>
      </c>
      <c r="J178" s="30">
        <v>3.9451114922356423</v>
      </c>
      <c r="K178" s="30">
        <v>13.036303630383706</v>
      </c>
      <c r="L178" s="30">
        <v>11.970802919747193</v>
      </c>
      <c r="M178" s="30">
        <v>6.2581486310692824</v>
      </c>
      <c r="N178" s="30">
        <v>22.208588957034479</v>
      </c>
      <c r="O178" s="30">
        <v>-2.7108433735242632</v>
      </c>
      <c r="P178" s="30">
        <v>10.319917440669624</v>
      </c>
      <c r="Q178" s="30">
        <v>3.1805425631374451</v>
      </c>
      <c r="R178" s="30">
        <v>-5.6210335449383138</v>
      </c>
      <c r="S178" s="30">
        <v>-0.76849183477963878</v>
      </c>
      <c r="T178" s="30">
        <v>-7.9380445304165441</v>
      </c>
      <c r="U178" s="30">
        <v>-1.8708838911325243</v>
      </c>
      <c r="V178" s="30">
        <v>8.8336812313430713</v>
      </c>
      <c r="W178" s="30">
        <v>-3.3852053921141323</v>
      </c>
      <c r="X178" s="30">
        <v>-6.3833271856861273</v>
      </c>
      <c r="Y178" s="30">
        <v>9.8358657177026956</v>
      </c>
      <c r="Z178" s="30">
        <v>5.3427979944376425</v>
      </c>
    </row>
    <row r="179" spans="4:26" ht="25.5" customHeight="1">
      <c r="D179" s="29" t="s">
        <v>32</v>
      </c>
      <c r="E179" s="30" t="s">
        <v>82</v>
      </c>
      <c r="F179" s="30" t="s">
        <v>82</v>
      </c>
      <c r="G179" s="30" t="s">
        <v>82</v>
      </c>
      <c r="H179" s="30">
        <v>12.05821205822728</v>
      </c>
      <c r="I179" s="30">
        <v>3.339517625200461</v>
      </c>
      <c r="J179" s="30">
        <v>2.6929982046103973</v>
      </c>
      <c r="K179" s="30">
        <v>15.034965034921965</v>
      </c>
      <c r="L179" s="30">
        <v>15.805471124732428</v>
      </c>
      <c r="M179" s="30">
        <v>-0.78740157484409323</v>
      </c>
      <c r="N179" s="30">
        <v>12.169312169319113</v>
      </c>
      <c r="O179" s="30">
        <v>12.028301886773152</v>
      </c>
      <c r="P179" s="30">
        <v>2.842105263191308</v>
      </c>
      <c r="Q179" s="30">
        <v>9.2118730807773339</v>
      </c>
      <c r="R179" s="30">
        <v>-9.3720712213596347E-2</v>
      </c>
      <c r="S179" s="30">
        <v>-8.2551594747249482</v>
      </c>
      <c r="T179" s="30">
        <v>-9.2024539876541134</v>
      </c>
      <c r="U179" s="30">
        <v>-0.54283831329897669</v>
      </c>
      <c r="V179" s="30">
        <v>8.6373645403286616</v>
      </c>
      <c r="W179" s="30">
        <v>3.1943320907319883</v>
      </c>
      <c r="X179" s="30">
        <v>-27.439486216639185</v>
      </c>
      <c r="Y179" s="30">
        <v>40.930074460298101</v>
      </c>
      <c r="Z179" s="30">
        <v>1.5777946786573516</v>
      </c>
    </row>
    <row r="180" spans="4:26" ht="25.5" customHeight="1">
      <c r="D180" s="29" t="s">
        <v>33</v>
      </c>
      <c r="E180" s="30" t="s">
        <v>82</v>
      </c>
      <c r="F180" s="30" t="s">
        <v>82</v>
      </c>
      <c r="G180" s="30" t="s">
        <v>82</v>
      </c>
      <c r="H180" s="30">
        <v>12.749003983921359</v>
      </c>
      <c r="I180" s="30">
        <v>1.5901060071516593</v>
      </c>
      <c r="J180" s="30">
        <v>8.6956521739213635</v>
      </c>
      <c r="K180" s="30">
        <v>13.920000000022824</v>
      </c>
      <c r="L180" s="30">
        <v>11.797752808984431</v>
      </c>
      <c r="M180" s="30">
        <v>2.7638190953908515</v>
      </c>
      <c r="N180" s="30">
        <v>9.5354523228393884</v>
      </c>
      <c r="O180" s="30">
        <v>12.946428571323821</v>
      </c>
      <c r="P180" s="30">
        <v>4.9407114624583581</v>
      </c>
      <c r="Q180" s="30">
        <v>4.3314500942181589</v>
      </c>
      <c r="R180" s="30">
        <v>0.72202166065449269</v>
      </c>
      <c r="S180" s="30">
        <v>-10.394265232992229</v>
      </c>
      <c r="T180" s="30">
        <v>-10.199999999984822</v>
      </c>
      <c r="U180" s="30">
        <v>4.8746275248090054</v>
      </c>
      <c r="V180" s="30">
        <v>2.1829716081042783</v>
      </c>
      <c r="W180" s="30">
        <v>6.9686202937840891</v>
      </c>
      <c r="X180" s="30">
        <v>-16.007232768383172</v>
      </c>
      <c r="Y180" s="30">
        <v>26.270071165328048</v>
      </c>
      <c r="Z180" s="30">
        <v>-0.71943098147496665</v>
      </c>
    </row>
    <row r="181" spans="4:26" ht="25.5" customHeight="1">
      <c r="D181" s="29" t="s">
        <v>34</v>
      </c>
      <c r="E181" s="30" t="s">
        <v>82</v>
      </c>
      <c r="F181" s="30" t="s">
        <v>82</v>
      </c>
      <c r="G181" s="30" t="s">
        <v>82</v>
      </c>
      <c r="H181" s="30">
        <v>17.124735729346074</v>
      </c>
      <c r="I181" s="30">
        <v>3.0685920576573933</v>
      </c>
      <c r="J181" s="30">
        <v>1.7513134852714884</v>
      </c>
      <c r="K181" s="30">
        <v>17.211703958699086</v>
      </c>
      <c r="L181" s="30">
        <v>14.096916299480444</v>
      </c>
      <c r="M181" s="30">
        <v>10.424710424690176</v>
      </c>
      <c r="N181" s="30">
        <v>3.2634032633610977</v>
      </c>
      <c r="O181" s="30">
        <v>9.3679458240102154</v>
      </c>
      <c r="P181" s="30">
        <v>12.487100103207972</v>
      </c>
      <c r="Q181" s="30">
        <v>-2.0183486238911974</v>
      </c>
      <c r="R181" s="30">
        <v>-5.9925093633360182</v>
      </c>
      <c r="S181" s="30">
        <v>-3.5856573704886818</v>
      </c>
      <c r="T181" s="30">
        <v>-8.0578512396391027</v>
      </c>
      <c r="U181" s="30">
        <v>4.3635134710204193</v>
      </c>
      <c r="V181" s="30">
        <v>3.7915220287916496</v>
      </c>
      <c r="W181" s="30">
        <v>1.990732436695053</v>
      </c>
      <c r="X181" s="30">
        <v>-2.2730332278392607</v>
      </c>
      <c r="Y181" s="30">
        <v>11.509209516542329</v>
      </c>
      <c r="Z181" s="30">
        <v>-3.0082017586055443</v>
      </c>
    </row>
    <row r="182" spans="4:26" ht="25.5" customHeight="1">
      <c r="D182" s="29" t="s">
        <v>35</v>
      </c>
      <c r="E182" s="30" t="s">
        <v>82</v>
      </c>
      <c r="F182" s="30" t="s">
        <v>82</v>
      </c>
      <c r="G182" s="30" t="s">
        <v>82</v>
      </c>
      <c r="H182" s="30">
        <v>13.163064833121862</v>
      </c>
      <c r="I182" s="30">
        <v>0.69444444435287078</v>
      </c>
      <c r="J182" s="30">
        <v>6.5517241380220081</v>
      </c>
      <c r="K182" s="30">
        <v>13.430420711896019</v>
      </c>
      <c r="L182" s="30">
        <v>16.262482168397028</v>
      </c>
      <c r="M182" s="30">
        <v>0.85889570547590388</v>
      </c>
      <c r="N182" s="30">
        <v>12.530413625333603</v>
      </c>
      <c r="O182" s="30">
        <v>7.243243243183306</v>
      </c>
      <c r="P182" s="30">
        <v>10.181451612957115</v>
      </c>
      <c r="Q182" s="30">
        <v>3.7511436413142807</v>
      </c>
      <c r="R182" s="30">
        <v>-4.9382716049706339</v>
      </c>
      <c r="S182" s="30">
        <v>-6.9573283858584194</v>
      </c>
      <c r="T182" s="30">
        <v>-10.667996011936864</v>
      </c>
      <c r="U182" s="30">
        <v>5.6290500217370143</v>
      </c>
      <c r="V182" s="30">
        <v>2.9297009610213864</v>
      </c>
      <c r="W182" s="30">
        <v>7.7206044059842105</v>
      </c>
      <c r="X182" s="30">
        <v>1.5944844235427524</v>
      </c>
      <c r="Y182" s="30">
        <v>7.1161142129400723</v>
      </c>
      <c r="Z182" s="30">
        <v>-6.9020034870047482</v>
      </c>
    </row>
    <row r="183" spans="4:26" ht="25.5" customHeight="1">
      <c r="D183" s="29" t="s">
        <v>36</v>
      </c>
      <c r="E183" s="30" t="s">
        <v>82</v>
      </c>
      <c r="F183" s="30" t="s">
        <v>82</v>
      </c>
      <c r="G183" s="30" t="s">
        <v>82</v>
      </c>
      <c r="H183" s="30">
        <v>12.204724409595546</v>
      </c>
      <c r="I183" s="30">
        <v>5.614035087754532</v>
      </c>
      <c r="J183" s="30">
        <v>7.8073089700775089</v>
      </c>
      <c r="K183" s="30">
        <v>15.100154083085759</v>
      </c>
      <c r="L183" s="30">
        <v>6.9611780456390715</v>
      </c>
      <c r="M183" s="30">
        <v>5.6320400499415557</v>
      </c>
      <c r="N183" s="30">
        <v>13.981042654030906</v>
      </c>
      <c r="O183" s="30">
        <v>5.4054054055012735</v>
      </c>
      <c r="P183" s="30">
        <v>15.581854043299792</v>
      </c>
      <c r="Q183" s="30">
        <v>-0.85324232080163931</v>
      </c>
      <c r="R183" s="30">
        <v>-6.7125645438649073</v>
      </c>
      <c r="S183" s="30">
        <v>-9.5940959409211874</v>
      </c>
      <c r="T183" s="30">
        <v>-7.6530612245511271</v>
      </c>
      <c r="U183" s="30">
        <v>7.6778171534737316</v>
      </c>
      <c r="V183" s="30">
        <v>6.8439839566909022</v>
      </c>
      <c r="W183" s="30">
        <v>1.4332770596465538</v>
      </c>
      <c r="X183" s="30">
        <v>3.8170101794582356</v>
      </c>
      <c r="Y183" s="30">
        <v>-9.7983275033741712E-2</v>
      </c>
      <c r="Z183" s="30">
        <v>-0.71401442002969606</v>
      </c>
    </row>
    <row r="184" spans="4:26" ht="25.5" customHeight="1">
      <c r="D184" s="29" t="s">
        <v>37</v>
      </c>
      <c r="E184" s="30" t="s">
        <v>82</v>
      </c>
      <c r="F184" s="30" t="s">
        <v>82</v>
      </c>
      <c r="G184" s="30" t="s">
        <v>82</v>
      </c>
      <c r="H184" s="30">
        <v>9.6078431371770421</v>
      </c>
      <c r="I184" s="30">
        <v>1.9677996422559296</v>
      </c>
      <c r="J184" s="30">
        <v>10.175438596506826</v>
      </c>
      <c r="K184" s="30">
        <v>11.94267515915557</v>
      </c>
      <c r="L184" s="30">
        <v>15.931721194988224</v>
      </c>
      <c r="M184" s="30">
        <v>9.2024539876662601</v>
      </c>
      <c r="N184" s="30">
        <v>5.9550561797984791</v>
      </c>
      <c r="O184" s="30">
        <v>4.6659597030462185</v>
      </c>
      <c r="P184" s="30">
        <v>2.0263424518318862</v>
      </c>
      <c r="Q184" s="30">
        <v>7.74577954327893</v>
      </c>
      <c r="R184" s="30">
        <v>-1.1981566820224221</v>
      </c>
      <c r="S184" s="30">
        <v>-11.473880597098452</v>
      </c>
      <c r="T184" s="30">
        <v>-8.5353003161103729</v>
      </c>
      <c r="U184" s="30">
        <v>9.172083622128401</v>
      </c>
      <c r="V184" s="30">
        <v>2.2887344019868916</v>
      </c>
      <c r="W184" s="30">
        <v>4.4353220034433871</v>
      </c>
      <c r="X184" s="30">
        <v>7.3798367114854102</v>
      </c>
      <c r="Y184" s="30">
        <v>-3.9546680876671347</v>
      </c>
      <c r="Z184" s="30">
        <v>0.93409827245205523</v>
      </c>
    </row>
    <row r="185" spans="4:26" ht="25.5" customHeight="1">
      <c r="D185" s="29" t="s">
        <v>38</v>
      </c>
      <c r="E185" s="30" t="s">
        <v>82</v>
      </c>
      <c r="F185" s="30" t="s">
        <v>82</v>
      </c>
      <c r="G185" s="30" t="s">
        <v>82</v>
      </c>
      <c r="H185" s="30">
        <v>7.1823204419620756</v>
      </c>
      <c r="I185" s="30">
        <v>1.7182130583841548</v>
      </c>
      <c r="J185" s="30">
        <v>10.810810810891214</v>
      </c>
      <c r="K185" s="30">
        <v>16.463414634172935</v>
      </c>
      <c r="L185" s="30">
        <v>3.4031413612426009</v>
      </c>
      <c r="M185" s="30">
        <v>11.265822784797596</v>
      </c>
      <c r="N185" s="30">
        <v>11.03526734925655</v>
      </c>
      <c r="O185" s="30">
        <v>1.5368852458697457</v>
      </c>
      <c r="P185" s="30">
        <v>14.530776993039307</v>
      </c>
      <c r="Q185" s="30">
        <v>2.2026431717591777</v>
      </c>
      <c r="R185" s="30">
        <v>-2.3275862069238706</v>
      </c>
      <c r="S185" s="30">
        <v>-11.915269196771494</v>
      </c>
      <c r="T185" s="30">
        <v>-10.020040080168723</v>
      </c>
      <c r="U185" s="30">
        <v>7.5947624494513644</v>
      </c>
      <c r="V185" s="30">
        <v>6.2398919742792991</v>
      </c>
      <c r="W185" s="30">
        <v>5.6367917120242694</v>
      </c>
      <c r="X185" s="30">
        <v>6.0856847094826527</v>
      </c>
      <c r="Y185" s="30">
        <v>-7.0243601239523006</v>
      </c>
      <c r="Z185" s="30">
        <v>0.34743654897217979</v>
      </c>
    </row>
    <row r="186" spans="4:26" ht="25.5" customHeight="1">
      <c r="D186" s="29" t="s">
        <v>39</v>
      </c>
      <c r="E186" s="30" t="s">
        <v>82</v>
      </c>
      <c r="F186" s="30" t="s">
        <v>82</v>
      </c>
      <c r="G186" s="30" t="s">
        <v>82</v>
      </c>
      <c r="H186" s="30">
        <v>9.3109869646361929</v>
      </c>
      <c r="I186" s="30">
        <v>3.5775127768339132</v>
      </c>
      <c r="J186" s="30">
        <v>10.032894736892128</v>
      </c>
      <c r="K186" s="30">
        <v>14.349775784850749</v>
      </c>
      <c r="L186" s="30">
        <v>-4.1830065359725443</v>
      </c>
      <c r="M186" s="30">
        <v>16.234652114491666</v>
      </c>
      <c r="N186" s="30">
        <v>17.018779342763168</v>
      </c>
      <c r="O186" s="30">
        <v>3.1093279839314647</v>
      </c>
      <c r="P186" s="30">
        <v>7.1984435797898705</v>
      </c>
      <c r="Q186" s="30">
        <v>5.9891107078194006</v>
      </c>
      <c r="R186" s="30">
        <v>-2.397260273941304</v>
      </c>
      <c r="S186" s="30">
        <v>-13.157894736852283</v>
      </c>
      <c r="T186" s="30">
        <v>-5.2525252525032258</v>
      </c>
      <c r="U186" s="30">
        <v>8.6755271426294467</v>
      </c>
      <c r="V186" s="30">
        <v>5.8720961430828833</v>
      </c>
      <c r="W186" s="30">
        <v>3.9019744408207435</v>
      </c>
      <c r="X186" s="30">
        <v>4.1576106121984813</v>
      </c>
      <c r="Y186" s="30">
        <v>-2.9072095408385845</v>
      </c>
      <c r="Z186" s="30">
        <v>-1.3506222084591291</v>
      </c>
    </row>
    <row r="187" spans="4:26" ht="25.5" customHeight="1">
      <c r="D187" s="29" t="s">
        <v>40</v>
      </c>
      <c r="E187" s="30" t="s">
        <v>82</v>
      </c>
      <c r="F187" s="30" t="s">
        <v>82</v>
      </c>
      <c r="G187" s="30" t="s">
        <v>82</v>
      </c>
      <c r="H187" s="30">
        <v>10.735294117615402</v>
      </c>
      <c r="I187" s="30">
        <v>3.3200531209272022</v>
      </c>
      <c r="J187" s="30">
        <v>5.7840616965337155</v>
      </c>
      <c r="K187" s="30">
        <v>10.69258809242195</v>
      </c>
      <c r="L187" s="30">
        <v>1.2074643249406103</v>
      </c>
      <c r="M187" s="30">
        <v>13.882863340531614</v>
      </c>
      <c r="N187" s="30">
        <v>15.047619047639005</v>
      </c>
      <c r="O187" s="30">
        <v>4.304635761571296</v>
      </c>
      <c r="P187" s="30">
        <v>5.079365079398368</v>
      </c>
      <c r="Q187" s="30">
        <v>2.870090634396627</v>
      </c>
      <c r="R187" s="30">
        <v>-2.2026431717602435</v>
      </c>
      <c r="S187" s="30">
        <v>-10.960960961008226</v>
      </c>
      <c r="T187" s="30">
        <v>-6.7453625631903602</v>
      </c>
      <c r="U187" s="30">
        <v>6.8739031233169046</v>
      </c>
      <c r="V187" s="30">
        <v>1.7630565646014063</v>
      </c>
      <c r="W187" s="30">
        <v>4.1483334459786914</v>
      </c>
      <c r="X187" s="30">
        <v>2.7897969169966341</v>
      </c>
      <c r="Y187" s="30">
        <v>-2.7206899161013043</v>
      </c>
      <c r="Z187" s="30" t="s">
        <v>82</v>
      </c>
    </row>
    <row r="188" spans="4:26" ht="37.5">
      <c r="D188" s="35" t="s">
        <v>75</v>
      </c>
      <c r="E188" s="36" t="s">
        <v>82</v>
      </c>
      <c r="F188" s="36" t="s">
        <v>82</v>
      </c>
      <c r="G188" s="36" t="s">
        <v>82</v>
      </c>
      <c r="H188" s="36">
        <v>11.114711600765359</v>
      </c>
      <c r="I188" s="36">
        <v>3.1058617672816036</v>
      </c>
      <c r="J188" s="36">
        <v>6.3923066044438981</v>
      </c>
      <c r="K188" s="36">
        <v>13.571713412216724</v>
      </c>
      <c r="L188" s="36">
        <v>9.925093632984062</v>
      </c>
      <c r="M188" s="36">
        <v>6.8036626916083032</v>
      </c>
      <c r="N188" s="36">
        <v>12.212142358696276</v>
      </c>
      <c r="O188" s="36">
        <v>6.6186922530089731</v>
      </c>
      <c r="P188" s="36">
        <v>8.0243313057332788</v>
      </c>
      <c r="Q188" s="36">
        <v>3.6022832459110532</v>
      </c>
      <c r="R188" s="36">
        <v>-1.6603380239740617</v>
      </c>
      <c r="S188" s="36">
        <v>-8.6462749848583371</v>
      </c>
      <c r="T188" s="36">
        <v>-8.6855627382571026</v>
      </c>
      <c r="U188" s="36">
        <v>4.0134759771191852</v>
      </c>
      <c r="V188" s="36">
        <v>5.0172408275646285</v>
      </c>
      <c r="W188" s="36">
        <v>3.876941131946321</v>
      </c>
      <c r="X188" s="36">
        <v>-1.4368709791143019</v>
      </c>
      <c r="Y188" s="36">
        <v>4.4937975071064562</v>
      </c>
      <c r="Z188" s="36" t="s">
        <v>82</v>
      </c>
    </row>
    <row r="189" spans="4:26" ht="25.5" customHeight="1"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33"/>
      <c r="Q189" s="34"/>
      <c r="R189" s="34"/>
      <c r="S189" s="34"/>
      <c r="T189" s="34"/>
      <c r="U189" s="34"/>
    </row>
    <row r="190" spans="4:26" ht="25.5" customHeight="1">
      <c r="D190" s="129" t="s">
        <v>50</v>
      </c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</row>
    <row r="191" spans="4:26" ht="25.5" customHeight="1">
      <c r="D191" s="128" t="s">
        <v>0</v>
      </c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</row>
    <row r="192" spans="4:26" ht="25.5" customHeight="1">
      <c r="D192" s="27"/>
      <c r="E192" s="28">
        <v>2001</v>
      </c>
      <c r="F192" s="28">
        <v>2002</v>
      </c>
      <c r="G192" s="28">
        <v>2003</v>
      </c>
      <c r="H192" s="28">
        <v>2004</v>
      </c>
      <c r="I192" s="28">
        <v>2005</v>
      </c>
      <c r="J192" s="28">
        <v>2006</v>
      </c>
      <c r="K192" s="28">
        <v>2007</v>
      </c>
      <c r="L192" s="28">
        <v>2008</v>
      </c>
      <c r="M192" s="28">
        <v>2009</v>
      </c>
      <c r="N192" s="28">
        <v>2010</v>
      </c>
      <c r="O192" s="28">
        <v>2011</v>
      </c>
      <c r="P192" s="28">
        <v>2012</v>
      </c>
      <c r="Q192" s="28">
        <v>2013</v>
      </c>
      <c r="R192" s="28">
        <v>2014</v>
      </c>
      <c r="S192" s="28">
        <v>2015</v>
      </c>
      <c r="T192" s="28">
        <v>2016</v>
      </c>
      <c r="U192" s="28">
        <v>2017</v>
      </c>
      <c r="V192" s="28">
        <v>2018</v>
      </c>
      <c r="W192" s="28">
        <v>2019</v>
      </c>
      <c r="X192" s="28">
        <v>2020</v>
      </c>
      <c r="Y192" s="28">
        <v>2021</v>
      </c>
      <c r="Z192" s="28">
        <v>2022</v>
      </c>
    </row>
    <row r="193" spans="4:26" ht="25.5" customHeight="1">
      <c r="D193" s="29" t="s">
        <v>29</v>
      </c>
      <c r="E193" s="30">
        <v>21.951219512058163</v>
      </c>
      <c r="F193" s="30">
        <v>-19.833333333237945</v>
      </c>
      <c r="G193" s="30">
        <v>-13.305613305704156</v>
      </c>
      <c r="H193" s="30">
        <v>8.3932853717724409</v>
      </c>
      <c r="I193" s="30">
        <v>11.283185840738374</v>
      </c>
      <c r="J193" s="30">
        <v>0</v>
      </c>
      <c r="K193" s="30">
        <v>14.314115308128073</v>
      </c>
      <c r="L193" s="30">
        <v>20.869565217304764</v>
      </c>
      <c r="M193" s="30">
        <v>-0.28776978408174836</v>
      </c>
      <c r="N193" s="30">
        <v>10.38961038959374</v>
      </c>
      <c r="O193" s="30">
        <v>16.339869281095499</v>
      </c>
      <c r="P193" s="30">
        <v>7.8651685392710391</v>
      </c>
      <c r="Q193" s="30">
        <v>8.0208333333123392</v>
      </c>
      <c r="R193" s="30">
        <v>1.6393442622997689</v>
      </c>
      <c r="S193" s="30">
        <v>-16.318785578732875</v>
      </c>
      <c r="T193" s="30">
        <v>-21.31519274372814</v>
      </c>
      <c r="U193" s="30">
        <v>-3.62699107983675</v>
      </c>
      <c r="V193" s="30">
        <v>18.052381910831649</v>
      </c>
      <c r="W193" s="30">
        <v>8.8116273813769741</v>
      </c>
      <c r="X193" s="30">
        <v>9.8952885078828388</v>
      </c>
      <c r="Y193" s="30">
        <v>-15.433628768351593</v>
      </c>
      <c r="Z193" s="30">
        <v>1.6703863960889631</v>
      </c>
    </row>
    <row r="194" spans="4:26" ht="25.5" customHeight="1">
      <c r="D194" s="29" t="s">
        <v>30</v>
      </c>
      <c r="E194" s="30">
        <v>-9.2013888889706852</v>
      </c>
      <c r="F194" s="30">
        <v>-21.606118546714892</v>
      </c>
      <c r="G194" s="30">
        <v>4.146341463180403</v>
      </c>
      <c r="H194" s="30">
        <v>-0.70257611230608585</v>
      </c>
      <c r="I194" s="30">
        <v>-0.9433962263492357</v>
      </c>
      <c r="J194" s="30">
        <v>0.71428571417662123</v>
      </c>
      <c r="K194" s="30">
        <v>19.858156028390319</v>
      </c>
      <c r="L194" s="30">
        <v>30.571992110418698</v>
      </c>
      <c r="M194" s="30">
        <v>-0.15105740169040205</v>
      </c>
      <c r="N194" s="30">
        <v>16.036308623286509</v>
      </c>
      <c r="O194" s="30">
        <v>25.684485006414405</v>
      </c>
      <c r="P194" s="30">
        <v>-10.062240663839772</v>
      </c>
      <c r="Q194" s="30">
        <v>3.2295271049602725</v>
      </c>
      <c r="R194" s="30">
        <v>4.8044692737085226</v>
      </c>
      <c r="S194" s="30">
        <v>-23.773987206816738</v>
      </c>
      <c r="T194" s="30">
        <v>-6.7132867133685821</v>
      </c>
      <c r="U194" s="30">
        <v>-15.033511238301433</v>
      </c>
      <c r="V194" s="30">
        <v>20.017607413377281</v>
      </c>
      <c r="W194" s="30">
        <v>19.635854036270306</v>
      </c>
      <c r="X194" s="30">
        <v>-4.136292594865143E-2</v>
      </c>
      <c r="Y194" s="30">
        <v>-3.7187452126937415</v>
      </c>
      <c r="Z194" s="30">
        <v>1.2205548145374667</v>
      </c>
    </row>
    <row r="195" spans="4:26" ht="25.5" customHeight="1">
      <c r="D195" s="29" t="s">
        <v>31</v>
      </c>
      <c r="E195" s="30">
        <v>19.964028776972008</v>
      </c>
      <c r="F195" s="30">
        <v>-28.035982008942707</v>
      </c>
      <c r="G195" s="30">
        <v>-18.95833333339586</v>
      </c>
      <c r="H195" s="30">
        <v>32.390745501456173</v>
      </c>
      <c r="I195" s="30">
        <v>0.58252427175573551</v>
      </c>
      <c r="J195" s="30">
        <v>6.1776061775576485</v>
      </c>
      <c r="K195" s="30">
        <v>18.181818181997599</v>
      </c>
      <c r="L195" s="30">
        <v>14.769230769099039</v>
      </c>
      <c r="M195" s="30">
        <v>17.158176943698656</v>
      </c>
      <c r="N195" s="30">
        <v>32.723112128188838</v>
      </c>
      <c r="O195" s="30">
        <v>-13.103448275883778</v>
      </c>
      <c r="P195" s="30">
        <v>5.6547619047849329</v>
      </c>
      <c r="Q195" s="30">
        <v>1.4084507041966399</v>
      </c>
      <c r="R195" s="30">
        <v>-15.925925925916451</v>
      </c>
      <c r="S195" s="30">
        <v>-3.744493392081738</v>
      </c>
      <c r="T195" s="30">
        <v>-11.098398169271395</v>
      </c>
      <c r="U195" s="30">
        <v>-5.060667984029954</v>
      </c>
      <c r="V195" s="30">
        <v>16.017677181875278</v>
      </c>
      <c r="W195" s="30">
        <v>-1.3621640404038571</v>
      </c>
      <c r="X195" s="30">
        <v>-21.211257247572579</v>
      </c>
      <c r="Y195" s="30">
        <v>26.988027028110938</v>
      </c>
      <c r="Z195" s="30">
        <v>8.4614116541418696</v>
      </c>
    </row>
    <row r="196" spans="4:26" ht="25.5" customHeight="1">
      <c r="D196" s="29" t="s">
        <v>32</v>
      </c>
      <c r="E196" s="30">
        <v>12.068965517306562</v>
      </c>
      <c r="F196" s="30">
        <v>-12.136752136708894</v>
      </c>
      <c r="G196" s="30">
        <v>-21.206225681031711</v>
      </c>
      <c r="H196" s="30">
        <v>12.839506172930371</v>
      </c>
      <c r="I196" s="30">
        <v>5.0328227571390105</v>
      </c>
      <c r="J196" s="30">
        <v>-5.2083333334318471</v>
      </c>
      <c r="K196" s="30">
        <v>34.065934066136649</v>
      </c>
      <c r="L196" s="30">
        <v>29.344262295079581</v>
      </c>
      <c r="M196" s="30">
        <v>-11.406844106474345</v>
      </c>
      <c r="N196" s="30">
        <v>17.167381974172578</v>
      </c>
      <c r="O196" s="30">
        <v>15.628815628812553</v>
      </c>
      <c r="P196" s="30">
        <v>-4.6462513199472033</v>
      </c>
      <c r="Q196" s="30">
        <v>22.480620155084495</v>
      </c>
      <c r="R196" s="30">
        <v>-10.036166365268828</v>
      </c>
      <c r="S196" s="30">
        <v>-19.296482412094797</v>
      </c>
      <c r="T196" s="30">
        <v>-13.698630136952627</v>
      </c>
      <c r="U196" s="30">
        <v>-12.094602294808887</v>
      </c>
      <c r="V196" s="30">
        <v>36.295306614575075</v>
      </c>
      <c r="W196" s="30">
        <v>6.8876083046172321</v>
      </c>
      <c r="X196" s="30">
        <v>-58.130101438270557</v>
      </c>
      <c r="Y196" s="30">
        <v>131.9385377820613</v>
      </c>
      <c r="Z196" s="30">
        <v>-1.7733125067004307</v>
      </c>
    </row>
    <row r="197" spans="4:26" ht="25.5" customHeight="1">
      <c r="D197" s="29" t="s">
        <v>33</v>
      </c>
      <c r="E197" s="30">
        <v>0.68610634643522239</v>
      </c>
      <c r="F197" s="30">
        <v>-22.998296422512134</v>
      </c>
      <c r="G197" s="30">
        <v>-11.946902654796743</v>
      </c>
      <c r="H197" s="30">
        <v>20.854271356735943</v>
      </c>
      <c r="I197" s="30">
        <v>1.6632016630848012</v>
      </c>
      <c r="J197" s="30">
        <v>12.678936605348756</v>
      </c>
      <c r="K197" s="30">
        <v>20.326678765902329</v>
      </c>
      <c r="L197" s="30">
        <v>14.177978883842158</v>
      </c>
      <c r="M197" s="30">
        <v>4.4914134742545464</v>
      </c>
      <c r="N197" s="30">
        <v>6.5739570164766947</v>
      </c>
      <c r="O197" s="30">
        <v>26.097271648920682</v>
      </c>
      <c r="P197" s="30">
        <v>-0.75258701791384164</v>
      </c>
      <c r="Q197" s="30">
        <v>4.0758293838585091</v>
      </c>
      <c r="R197" s="30">
        <v>-6.648451730427718</v>
      </c>
      <c r="S197" s="30">
        <v>-22.146341463390485</v>
      </c>
      <c r="T197" s="30">
        <v>-13.157894736819319</v>
      </c>
      <c r="U197" s="30">
        <v>5.4898129418005981</v>
      </c>
      <c r="V197" s="30">
        <v>2.1094995473413647</v>
      </c>
      <c r="W197" s="30">
        <v>24.964581516129769</v>
      </c>
      <c r="X197" s="30">
        <v>-43.401906798554194</v>
      </c>
      <c r="Y197" s="30">
        <v>72.368039226088769</v>
      </c>
      <c r="Z197" s="30">
        <v>0.78611799088283973</v>
      </c>
    </row>
    <row r="198" spans="4:26" ht="25.5" customHeight="1">
      <c r="D198" s="29" t="s">
        <v>34</v>
      </c>
      <c r="E198" s="30">
        <v>-0.37453183508764365</v>
      </c>
      <c r="F198" s="30">
        <v>-24.624060150448802</v>
      </c>
      <c r="G198" s="30">
        <v>-4.4887780549199174</v>
      </c>
      <c r="H198" s="30">
        <v>28.981723237597244</v>
      </c>
      <c r="I198" s="30">
        <v>0.40485829966712128</v>
      </c>
      <c r="J198" s="30">
        <v>-3.8306451611727965</v>
      </c>
      <c r="K198" s="30">
        <v>32.49475890977476</v>
      </c>
      <c r="L198" s="30">
        <v>26.582278481018594</v>
      </c>
      <c r="M198" s="30">
        <v>20.874999999981636</v>
      </c>
      <c r="N198" s="30">
        <v>-9.4105480868951989</v>
      </c>
      <c r="O198" s="30">
        <v>12.557077625538614</v>
      </c>
      <c r="P198" s="30">
        <v>20.689655172475916</v>
      </c>
      <c r="Q198" s="30">
        <v>-9.4117647058862381</v>
      </c>
      <c r="R198" s="30">
        <v>-18.738404452705293</v>
      </c>
      <c r="S198" s="30">
        <v>-6.8493150684653674</v>
      </c>
      <c r="T198" s="30">
        <v>-15.196078431395065</v>
      </c>
      <c r="U198" s="30">
        <v>3.7719790055106284</v>
      </c>
      <c r="V198" s="30">
        <v>10.384045705294742</v>
      </c>
      <c r="W198" s="30">
        <v>9.9455095688866244</v>
      </c>
      <c r="X198" s="30">
        <v>-19.187587781478509</v>
      </c>
      <c r="Y198" s="30">
        <v>32.927360619087139</v>
      </c>
      <c r="Z198" s="30">
        <v>-7.0563117032648286</v>
      </c>
    </row>
    <row r="199" spans="4:26" ht="25.5" customHeight="1">
      <c r="D199" s="29" t="s">
        <v>35</v>
      </c>
      <c r="E199" s="30">
        <v>-1.8771331057971685</v>
      </c>
      <c r="F199" s="30">
        <v>-19.999999999931351</v>
      </c>
      <c r="G199" s="30">
        <v>-10.869565217372656</v>
      </c>
      <c r="H199" s="30">
        <v>21.951219511960307</v>
      </c>
      <c r="I199" s="30">
        <v>-4.5999999998302732</v>
      </c>
      <c r="J199" s="30">
        <v>15.723270440120164</v>
      </c>
      <c r="K199" s="30">
        <v>22.644927536306714</v>
      </c>
      <c r="L199" s="30">
        <v>24.815361890698128</v>
      </c>
      <c r="M199" s="30">
        <v>-4.9704142012424573</v>
      </c>
      <c r="N199" s="30">
        <v>14.943960149503432</v>
      </c>
      <c r="O199" s="30">
        <v>7.4756229685095876</v>
      </c>
      <c r="P199" s="30">
        <v>16.431451612927894</v>
      </c>
      <c r="Q199" s="30">
        <v>-1.8181818181616349</v>
      </c>
      <c r="R199" s="30">
        <v>-12.522045855415719</v>
      </c>
      <c r="S199" s="30">
        <v>-13.306451612871939</v>
      </c>
      <c r="T199" s="30">
        <v>-21.279069767415436</v>
      </c>
      <c r="U199" s="30">
        <v>6.2030444122265882</v>
      </c>
      <c r="V199" s="30">
        <v>16.572006599976817</v>
      </c>
      <c r="W199" s="30">
        <v>17.574708467192202</v>
      </c>
      <c r="X199" s="30">
        <v>-16.313871936350377</v>
      </c>
      <c r="Y199" s="30">
        <v>18.008029116364476</v>
      </c>
      <c r="Z199" s="30">
        <v>-8.4861040587377978</v>
      </c>
    </row>
    <row r="200" spans="4:26" ht="25.5" customHeight="1">
      <c r="D200" s="29" t="s">
        <v>36</v>
      </c>
      <c r="E200" s="30">
        <v>-13.47068145803787</v>
      </c>
      <c r="F200" s="30">
        <v>-14.652014652079547</v>
      </c>
      <c r="G200" s="30">
        <v>-16.309012875472849</v>
      </c>
      <c r="H200" s="30">
        <v>32.051282051392334</v>
      </c>
      <c r="I200" s="30">
        <v>5.4368932038838746</v>
      </c>
      <c r="J200" s="30">
        <v>10.128913443798782</v>
      </c>
      <c r="K200" s="30">
        <v>26.08695652172479</v>
      </c>
      <c r="L200" s="30">
        <v>2.3872679045384482</v>
      </c>
      <c r="M200" s="30">
        <v>9.3264248704497454</v>
      </c>
      <c r="N200" s="30">
        <v>19.194312796206582</v>
      </c>
      <c r="O200" s="30">
        <v>3.7773359840757248</v>
      </c>
      <c r="P200" s="30">
        <v>26.340996168606722</v>
      </c>
      <c r="Q200" s="30">
        <v>-12.736921910542719</v>
      </c>
      <c r="R200" s="30">
        <v>-17.376194613362085</v>
      </c>
      <c r="S200" s="30">
        <v>-15.56256572034178</v>
      </c>
      <c r="T200" s="30">
        <v>-12.951432129471318</v>
      </c>
      <c r="U200" s="30">
        <v>14.112062828735915</v>
      </c>
      <c r="V200" s="30">
        <v>15.792167501490685</v>
      </c>
      <c r="W200" s="30">
        <v>2.7457256545214248</v>
      </c>
      <c r="X200" s="30">
        <v>-10.373109259171464</v>
      </c>
      <c r="Y200" s="30">
        <v>16.307079956774629</v>
      </c>
      <c r="Z200" s="30">
        <v>-4.1013093273925882</v>
      </c>
    </row>
    <row r="201" spans="4:26" ht="25.5" customHeight="1">
      <c r="D201" s="29" t="s">
        <v>37</v>
      </c>
      <c r="E201" s="30">
        <v>-17.297297297319414</v>
      </c>
      <c r="F201" s="30">
        <v>1.0893246187134276</v>
      </c>
      <c r="G201" s="30">
        <v>-4.0948275862916717</v>
      </c>
      <c r="H201" s="30">
        <v>15.505617977617758</v>
      </c>
      <c r="I201" s="30">
        <v>-2.3346303502229326</v>
      </c>
      <c r="J201" s="30">
        <v>9.960159362542754</v>
      </c>
      <c r="K201" s="30">
        <v>20.289855072479313</v>
      </c>
      <c r="L201" s="30">
        <v>28.765060240998096</v>
      </c>
      <c r="M201" s="30">
        <v>18.83040935670326</v>
      </c>
      <c r="N201" s="30">
        <v>-4.0354330708996073</v>
      </c>
      <c r="O201" s="30">
        <v>3.5897435897721541</v>
      </c>
      <c r="P201" s="30">
        <v>-9.5049504950694299</v>
      </c>
      <c r="Q201" s="30">
        <v>13.894967177219986</v>
      </c>
      <c r="R201" s="30">
        <v>-4.6109510086097423</v>
      </c>
      <c r="S201" s="30">
        <v>-21.651560926439672</v>
      </c>
      <c r="T201" s="30">
        <v>-14.26735218519547</v>
      </c>
      <c r="U201" s="30">
        <v>10.722781540178561</v>
      </c>
      <c r="V201" s="30">
        <v>11.036297653280736</v>
      </c>
      <c r="W201" s="30">
        <v>10.485493508660703</v>
      </c>
      <c r="X201" s="30">
        <v>-1.6290758065943045</v>
      </c>
      <c r="Y201" s="30">
        <v>2.8886632094373477</v>
      </c>
      <c r="Z201" s="30">
        <v>-1.1610758068964722</v>
      </c>
    </row>
    <row r="202" spans="4:26" ht="25.5" customHeight="1">
      <c r="D202" s="29" t="s">
        <v>38</v>
      </c>
      <c r="E202" s="30">
        <v>-11.735537190192657</v>
      </c>
      <c r="F202" s="30">
        <v>-9.9250936328715849</v>
      </c>
      <c r="G202" s="30">
        <v>-3.7422037422485288</v>
      </c>
      <c r="H202" s="30">
        <v>9.7192224622172816</v>
      </c>
      <c r="I202" s="30">
        <v>-0.5905511810124886</v>
      </c>
      <c r="J202" s="30">
        <v>18.01980198004518</v>
      </c>
      <c r="K202" s="30">
        <v>30.033557047002368</v>
      </c>
      <c r="L202" s="30">
        <v>-7.354838709705847</v>
      </c>
      <c r="M202" s="30">
        <v>19.916434540485106</v>
      </c>
      <c r="N202" s="30">
        <v>15.679442508727593</v>
      </c>
      <c r="O202" s="30">
        <v>-3.9156626505994385</v>
      </c>
      <c r="P202" s="30">
        <v>24.137931034408091</v>
      </c>
      <c r="Q202" s="30">
        <v>-4.3771043771312135</v>
      </c>
      <c r="R202" s="30">
        <v>-11.179577464771906</v>
      </c>
      <c r="S202" s="30">
        <v>-23.885034687832395</v>
      </c>
      <c r="T202" s="30">
        <v>-13.671874999982936</v>
      </c>
      <c r="U202" s="30">
        <v>13.771162817949833</v>
      </c>
      <c r="V202" s="30">
        <v>20.133829784923641</v>
      </c>
      <c r="W202" s="30">
        <v>9.1243124648113358</v>
      </c>
      <c r="X202" s="30">
        <v>-5.8207698047186724</v>
      </c>
      <c r="Y202" s="30">
        <v>-4.0127856841883141</v>
      </c>
      <c r="Z202" s="30">
        <v>-0.80505119466625086</v>
      </c>
    </row>
    <row r="203" spans="4:26" ht="25.5" customHeight="1">
      <c r="D203" s="29" t="s">
        <v>39</v>
      </c>
      <c r="E203" s="30">
        <v>-16.611295681053328</v>
      </c>
      <c r="F203" s="30">
        <v>-14.741035856626183</v>
      </c>
      <c r="G203" s="30">
        <v>6.0747663552964237</v>
      </c>
      <c r="H203" s="30">
        <v>17.180616740069897</v>
      </c>
      <c r="I203" s="30">
        <v>2.8195488721208362</v>
      </c>
      <c r="J203" s="30">
        <v>12.248628884826985</v>
      </c>
      <c r="K203" s="30">
        <v>21.986970684068918</v>
      </c>
      <c r="L203" s="30">
        <v>-20.293724966647662</v>
      </c>
      <c r="M203" s="30">
        <v>37.185929648206304</v>
      </c>
      <c r="N203" s="30">
        <v>30.280830280892079</v>
      </c>
      <c r="O203" s="30">
        <v>-2.7179006560626773</v>
      </c>
      <c r="P203" s="30">
        <v>4.6242774566094713</v>
      </c>
      <c r="Q203" s="30">
        <v>4.4198895028186636</v>
      </c>
      <c r="R203" s="30">
        <v>-9.5238095238385228</v>
      </c>
      <c r="S203" s="30">
        <v>-24.36647173487686</v>
      </c>
      <c r="T203" s="30">
        <v>-9.2783505154508177</v>
      </c>
      <c r="U203" s="30">
        <v>8.8412942557858365</v>
      </c>
      <c r="V203" s="30">
        <v>12.658474717474899</v>
      </c>
      <c r="W203" s="30">
        <v>6.246022676224694</v>
      </c>
      <c r="X203" s="30">
        <v>0.77940812546390958</v>
      </c>
      <c r="Y203" s="30">
        <v>1.7911306808436889</v>
      </c>
      <c r="Z203" s="30">
        <v>-5.5361917920121133</v>
      </c>
    </row>
    <row r="204" spans="4:26" ht="25.5" customHeight="1">
      <c r="D204" s="29" t="s">
        <v>40</v>
      </c>
      <c r="E204" s="30">
        <v>-19.250425894413993</v>
      </c>
      <c r="F204" s="30">
        <v>-9.9156118144351666</v>
      </c>
      <c r="G204" s="30">
        <v>14.754098360739087</v>
      </c>
      <c r="H204" s="30">
        <v>18.571428571497648</v>
      </c>
      <c r="I204" s="30">
        <v>0.68846815829943786</v>
      </c>
      <c r="J204" s="30">
        <v>8.205128205232004</v>
      </c>
      <c r="K204" s="30">
        <v>13.58609794618657</v>
      </c>
      <c r="L204" s="30">
        <v>-4.5897079276664527</v>
      </c>
      <c r="M204" s="30">
        <v>28.279883381893157</v>
      </c>
      <c r="N204" s="30">
        <v>26.022727272740266</v>
      </c>
      <c r="O204" s="30">
        <v>-0.72137060409764864</v>
      </c>
      <c r="P204" s="30">
        <v>6.8119891007654143</v>
      </c>
      <c r="Q204" s="30">
        <v>0</v>
      </c>
      <c r="R204" s="30">
        <v>-8.5884353741598538</v>
      </c>
      <c r="S204" s="30">
        <v>-19.999999999963293</v>
      </c>
      <c r="T204" s="30">
        <v>-13.488372092997103</v>
      </c>
      <c r="U204" s="30">
        <v>6.4220826885569959</v>
      </c>
      <c r="V204" s="30">
        <v>7.2030366534031387</v>
      </c>
      <c r="W204" s="30">
        <v>9.7882892693058832</v>
      </c>
      <c r="X204" s="30">
        <v>2.3466672738968297</v>
      </c>
      <c r="Y204" s="30">
        <v>0.39583149686444052</v>
      </c>
      <c r="Z204" s="30" t="s">
        <v>82</v>
      </c>
    </row>
    <row r="205" spans="4:26" ht="37.5">
      <c r="D205" s="35" t="s">
        <v>75</v>
      </c>
      <c r="E205" s="36">
        <v>-3.587640943064152</v>
      </c>
      <c r="F205" s="36">
        <v>-17.010935601441581</v>
      </c>
      <c r="G205" s="36">
        <v>-7.1925329429245455</v>
      </c>
      <c r="H205" s="36">
        <v>17.787418655133933</v>
      </c>
      <c r="I205" s="36">
        <v>1.5402645236978652</v>
      </c>
      <c r="J205" s="36">
        <v>7.2382522670837002</v>
      </c>
      <c r="K205" s="36">
        <v>22.616851168537643</v>
      </c>
      <c r="L205" s="36">
        <v>11.874608150452538</v>
      </c>
      <c r="M205" s="36">
        <v>11.051333781671179</v>
      </c>
      <c r="N205" s="36">
        <v>14.10981025434439</v>
      </c>
      <c r="O205" s="36">
        <v>6.1383336281559453</v>
      </c>
      <c r="P205" s="36">
        <v>7.3166666666609759</v>
      </c>
      <c r="Q205" s="36">
        <v>1.4598540145961847</v>
      </c>
      <c r="R205" s="36">
        <v>-9.367824889027931</v>
      </c>
      <c r="S205" s="36">
        <v>-17.80949163991815</v>
      </c>
      <c r="T205" s="36">
        <v>-14.003904243288169</v>
      </c>
      <c r="U205" s="36">
        <v>2.7365516747382523</v>
      </c>
      <c r="V205" s="36">
        <v>15.070940638955088</v>
      </c>
      <c r="W205" s="36">
        <v>10.027049643520481</v>
      </c>
      <c r="X205" s="36">
        <v>-13.638602832254708</v>
      </c>
      <c r="Y205" s="36">
        <v>14.929148678200633</v>
      </c>
      <c r="Z205" s="36" t="s">
        <v>82</v>
      </c>
    </row>
    <row r="206" spans="4:26" ht="25.5" customHeight="1"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33"/>
      <c r="Q206" s="34"/>
      <c r="R206" s="34"/>
      <c r="S206" s="34"/>
      <c r="T206" s="34"/>
      <c r="U206" s="34"/>
    </row>
    <row r="207" spans="4:26" ht="25.5" customHeight="1">
      <c r="D207" s="129" t="s">
        <v>51</v>
      </c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</row>
    <row r="208" spans="4:26" ht="25.5" customHeight="1">
      <c r="D208" s="128" t="s">
        <v>0</v>
      </c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</row>
    <row r="209" spans="4:26" ht="25.5" customHeight="1">
      <c r="D209" s="27"/>
      <c r="E209" s="28">
        <v>2001</v>
      </c>
      <c r="F209" s="28">
        <v>2002</v>
      </c>
      <c r="G209" s="28">
        <v>2003</v>
      </c>
      <c r="H209" s="28">
        <v>2004</v>
      </c>
      <c r="I209" s="28">
        <v>2005</v>
      </c>
      <c r="J209" s="28">
        <v>2006</v>
      </c>
      <c r="K209" s="28">
        <v>2007</v>
      </c>
      <c r="L209" s="28">
        <v>2008</v>
      </c>
      <c r="M209" s="28">
        <v>2009</v>
      </c>
      <c r="N209" s="28">
        <v>2010</v>
      </c>
      <c r="O209" s="28">
        <v>2011</v>
      </c>
      <c r="P209" s="28">
        <v>2012</v>
      </c>
      <c r="Q209" s="28">
        <v>2013</v>
      </c>
      <c r="R209" s="28">
        <v>2014</v>
      </c>
      <c r="S209" s="28">
        <v>2015</v>
      </c>
      <c r="T209" s="28">
        <v>2016</v>
      </c>
      <c r="U209" s="28">
        <v>2017</v>
      </c>
      <c r="V209" s="28">
        <v>2018</v>
      </c>
      <c r="W209" s="28">
        <v>2019</v>
      </c>
      <c r="X209" s="28">
        <v>2020</v>
      </c>
      <c r="Y209" s="28">
        <v>2021</v>
      </c>
      <c r="Z209" s="28">
        <v>2022</v>
      </c>
    </row>
    <row r="210" spans="4:26" ht="25.5" customHeight="1">
      <c r="D210" s="29" t="s">
        <v>29</v>
      </c>
      <c r="E210" s="30" t="s">
        <v>82</v>
      </c>
      <c r="F210" s="30" t="s">
        <v>82</v>
      </c>
      <c r="G210" s="30" t="s">
        <v>82</v>
      </c>
      <c r="H210" s="30">
        <v>-6.8306010929435779</v>
      </c>
      <c r="I210" s="30">
        <v>1.1730205279356865</v>
      </c>
      <c r="J210" s="30">
        <v>-2.1739130434091591</v>
      </c>
      <c r="K210" s="30">
        <v>7.9999999999110782</v>
      </c>
      <c r="L210" s="30">
        <v>9.6021947874453737</v>
      </c>
      <c r="M210" s="30">
        <v>-12.515644555772386</v>
      </c>
      <c r="N210" s="30">
        <v>9.5851216023735919</v>
      </c>
      <c r="O210" s="30">
        <v>16.449086161803137</v>
      </c>
      <c r="P210" s="30">
        <v>14.461883408134014</v>
      </c>
      <c r="Q210" s="30">
        <v>10.969637610211546</v>
      </c>
      <c r="R210" s="30">
        <v>4.4130626654153904</v>
      </c>
      <c r="S210" s="30">
        <v>-2.7895181741431463</v>
      </c>
      <c r="T210" s="30">
        <v>-17.999999999935746</v>
      </c>
      <c r="U210" s="30">
        <v>4.6665570255132183</v>
      </c>
      <c r="V210" s="30">
        <v>7.4186983603527379</v>
      </c>
      <c r="W210" s="30">
        <v>2.1998403905006958</v>
      </c>
      <c r="X210" s="30">
        <v>2.3271839308039111</v>
      </c>
      <c r="Y210" s="30">
        <v>11.088248038544823</v>
      </c>
      <c r="Z210" s="30">
        <v>-8.0077490675039886</v>
      </c>
    </row>
    <row r="211" spans="4:26" ht="25.5" customHeight="1">
      <c r="D211" s="29" t="s">
        <v>30</v>
      </c>
      <c r="E211" s="30" t="s">
        <v>82</v>
      </c>
      <c r="F211" s="30" t="s">
        <v>82</v>
      </c>
      <c r="G211" s="30" t="s">
        <v>82</v>
      </c>
      <c r="H211" s="30">
        <v>-10.888252149028887</v>
      </c>
      <c r="I211" s="30">
        <v>-4.340836012907701</v>
      </c>
      <c r="J211" s="30">
        <v>-2.5210084032814439</v>
      </c>
      <c r="K211" s="30">
        <v>5.5172413792636599</v>
      </c>
      <c r="L211" s="30">
        <v>18.790849673228816</v>
      </c>
      <c r="M211" s="30">
        <v>-12.654745529588441</v>
      </c>
      <c r="N211" s="30">
        <v>14.960629921264147</v>
      </c>
      <c r="O211" s="30">
        <v>19.178082191743997</v>
      </c>
      <c r="P211" s="30">
        <v>8.5057471263870532</v>
      </c>
      <c r="Q211" s="30">
        <v>4.4491525424778189</v>
      </c>
      <c r="R211" s="30">
        <v>16.734279918790328</v>
      </c>
      <c r="S211" s="30">
        <v>-12.858384013927171</v>
      </c>
      <c r="T211" s="30">
        <v>-11.066799601193544</v>
      </c>
      <c r="U211" s="30">
        <v>-1.9524175790071707</v>
      </c>
      <c r="V211" s="30">
        <v>5.9147826208477694</v>
      </c>
      <c r="W211" s="30">
        <v>9.5133269809548402</v>
      </c>
      <c r="X211" s="30">
        <v>-1.9311549042333453</v>
      </c>
      <c r="Y211" s="30">
        <v>18.087834248751001</v>
      </c>
      <c r="Z211" s="30">
        <v>-7.9428147588186953</v>
      </c>
    </row>
    <row r="212" spans="4:26" ht="25.5" customHeight="1">
      <c r="D212" s="29" t="s">
        <v>31</v>
      </c>
      <c r="E212" s="30" t="s">
        <v>82</v>
      </c>
      <c r="F212" s="30" t="s">
        <v>82</v>
      </c>
      <c r="G212" s="30" t="s">
        <v>82</v>
      </c>
      <c r="H212" s="30">
        <v>11.834319526712122</v>
      </c>
      <c r="I212" s="30">
        <v>-10.185185185265787</v>
      </c>
      <c r="J212" s="30">
        <v>1.7673048602032893</v>
      </c>
      <c r="K212" s="30">
        <v>4.341534008709913</v>
      </c>
      <c r="L212" s="30">
        <v>5.5478502079171266</v>
      </c>
      <c r="M212" s="30">
        <v>-4.3363994743915608</v>
      </c>
      <c r="N212" s="30">
        <v>20.192307692312284</v>
      </c>
      <c r="O212" s="30">
        <v>6.2857142858258497</v>
      </c>
      <c r="P212" s="30">
        <v>16.881720430100611</v>
      </c>
      <c r="Q212" s="30">
        <v>0</v>
      </c>
      <c r="R212" s="30">
        <v>1.2879484819838138</v>
      </c>
      <c r="S212" s="30">
        <v>2.9064486830987724</v>
      </c>
      <c r="T212" s="30">
        <v>-14.73962930273599</v>
      </c>
      <c r="U212" s="30">
        <v>9.6426269341643778</v>
      </c>
      <c r="V212" s="30">
        <v>-1.4686054558804673</v>
      </c>
      <c r="W212" s="30">
        <v>-0.36236224981303078</v>
      </c>
      <c r="X212" s="30">
        <v>-7.5221570159613176</v>
      </c>
      <c r="Y212" s="30">
        <v>33.44282660618012</v>
      </c>
      <c r="Z212" s="30">
        <v>1.2371532796171314</v>
      </c>
    </row>
    <row r="213" spans="4:26" ht="25.5" customHeight="1">
      <c r="D213" s="29" t="s">
        <v>32</v>
      </c>
      <c r="E213" s="30" t="s">
        <v>82</v>
      </c>
      <c r="F213" s="30" t="s">
        <v>82</v>
      </c>
      <c r="G213" s="30" t="s">
        <v>82</v>
      </c>
      <c r="H213" s="30">
        <v>1.931649331348595</v>
      </c>
      <c r="I213" s="30">
        <v>-3.206997084503449</v>
      </c>
      <c r="J213" s="30">
        <v>-9.6385542167920608</v>
      </c>
      <c r="K213" s="30">
        <v>10.999999999832589</v>
      </c>
      <c r="L213" s="30">
        <v>19.519519519661642</v>
      </c>
      <c r="M213" s="30">
        <v>-15.829145728710635</v>
      </c>
      <c r="N213" s="30">
        <v>19.701492537380318</v>
      </c>
      <c r="O213" s="30">
        <v>9.7256857855113843</v>
      </c>
      <c r="P213" s="30">
        <v>13.068181818201952</v>
      </c>
      <c r="Q213" s="30">
        <v>16.281407035117358</v>
      </c>
      <c r="R213" s="30">
        <v>-5.790838375058116</v>
      </c>
      <c r="S213" s="30">
        <v>-4.1284403670516561</v>
      </c>
      <c r="T213" s="30">
        <v>-13.014354066946531</v>
      </c>
      <c r="U213" s="30">
        <v>-1.3758294718768882</v>
      </c>
      <c r="V213" s="30">
        <v>15.612747054813326</v>
      </c>
      <c r="W213" s="30">
        <v>4.1623659672418656</v>
      </c>
      <c r="X213" s="30">
        <v>-21.100317451449293</v>
      </c>
      <c r="Y213" s="30">
        <v>44.403303441645868</v>
      </c>
      <c r="Z213" s="30">
        <v>-9.8716686544547123</v>
      </c>
    </row>
    <row r="214" spans="4:26" ht="25.5" customHeight="1">
      <c r="D214" s="29" t="s">
        <v>33</v>
      </c>
      <c r="E214" s="30" t="s">
        <v>82</v>
      </c>
      <c r="F214" s="30" t="s">
        <v>82</v>
      </c>
      <c r="G214" s="30" t="s">
        <v>82</v>
      </c>
      <c r="H214" s="30">
        <v>0.99290780144212221</v>
      </c>
      <c r="I214" s="30">
        <v>-7.0224719100003057</v>
      </c>
      <c r="J214" s="30">
        <v>3.9274924471183192</v>
      </c>
      <c r="K214" s="30">
        <v>17.005813953440075</v>
      </c>
      <c r="L214" s="30">
        <v>6.2111801242636933</v>
      </c>
      <c r="M214" s="30">
        <v>-8.3040935673424308</v>
      </c>
      <c r="N214" s="30">
        <v>20.153061224543876</v>
      </c>
      <c r="O214" s="30">
        <v>11.677282377874043</v>
      </c>
      <c r="P214" s="30">
        <v>4.2775665400088592</v>
      </c>
      <c r="Q214" s="30">
        <v>4.9225159525443374</v>
      </c>
      <c r="R214" s="30">
        <v>1.8245004344472182</v>
      </c>
      <c r="S214" s="30">
        <v>-11.348122866955901</v>
      </c>
      <c r="T214" s="30">
        <v>-10.587102983601081</v>
      </c>
      <c r="U214" s="30">
        <v>9.4943769067542316</v>
      </c>
      <c r="V214" s="30">
        <v>-1.8791179985568895</v>
      </c>
      <c r="W214" s="30">
        <v>11.830237622159135</v>
      </c>
      <c r="X214" s="30">
        <v>-5.1851236705138026</v>
      </c>
      <c r="Y214" s="30">
        <v>25.738327095946147</v>
      </c>
      <c r="Z214" s="30">
        <v>-7.7075361351222282</v>
      </c>
    </row>
    <row r="215" spans="4:26" ht="25.5" customHeight="1">
      <c r="D215" s="29" t="s">
        <v>34</v>
      </c>
      <c r="E215" s="30" t="s">
        <v>82</v>
      </c>
      <c r="F215" s="30" t="s">
        <v>82</v>
      </c>
      <c r="G215" s="30" t="s">
        <v>82</v>
      </c>
      <c r="H215" s="30">
        <v>9.5092024539741526</v>
      </c>
      <c r="I215" s="30">
        <v>-5.6022408963929742</v>
      </c>
      <c r="J215" s="30">
        <v>4.302670623122018</v>
      </c>
      <c r="K215" s="30">
        <v>11.379800853561694</v>
      </c>
      <c r="L215" s="30">
        <v>9.8339719028641461</v>
      </c>
      <c r="M215" s="30">
        <v>-5.4651162791198633</v>
      </c>
      <c r="N215" s="30">
        <v>11.193111931242971</v>
      </c>
      <c r="O215" s="30">
        <v>13.495575221142865</v>
      </c>
      <c r="P215" s="30">
        <v>0.48732943475753299</v>
      </c>
      <c r="Q215" s="30">
        <v>4.8496605236822976</v>
      </c>
      <c r="R215" s="30">
        <v>-4.6253469009438604</v>
      </c>
      <c r="S215" s="30">
        <v>1.3579049465728188</v>
      </c>
      <c r="T215" s="30">
        <v>-9.5693779903888494</v>
      </c>
      <c r="U215" s="30">
        <v>6.6748159094606629</v>
      </c>
      <c r="V215" s="30">
        <v>5.5610351894229249</v>
      </c>
      <c r="W215" s="30">
        <v>-3.2684881899150087</v>
      </c>
      <c r="X215" s="30">
        <v>22.607191141964698</v>
      </c>
      <c r="Y215" s="30">
        <v>5.4261975489720893</v>
      </c>
      <c r="Z215" s="30">
        <v>-11.954926499244255</v>
      </c>
    </row>
    <row r="216" spans="4:26" ht="25.5" customHeight="1">
      <c r="D216" s="29" t="s">
        <v>35</v>
      </c>
      <c r="E216" s="30" t="s">
        <v>82</v>
      </c>
      <c r="F216" s="30" t="s">
        <v>82</v>
      </c>
      <c r="G216" s="30" t="s">
        <v>82</v>
      </c>
      <c r="H216" s="30">
        <v>7.1428571427878396</v>
      </c>
      <c r="I216" s="30">
        <v>-10.980392156816588</v>
      </c>
      <c r="J216" s="30">
        <v>11.160058737187351</v>
      </c>
      <c r="K216" s="30">
        <v>8.7186261557472999</v>
      </c>
      <c r="L216" s="30">
        <v>19.319562576037818</v>
      </c>
      <c r="M216" s="30">
        <v>-12.525458248540255</v>
      </c>
      <c r="N216" s="30">
        <v>14.901047729944006</v>
      </c>
      <c r="O216" s="30">
        <v>6.281661600807098</v>
      </c>
      <c r="P216" s="30">
        <v>5.5290753099012324</v>
      </c>
      <c r="Q216" s="30">
        <v>10.478771454320523</v>
      </c>
      <c r="R216" s="30">
        <v>-3.2706459525975506</v>
      </c>
      <c r="S216" s="30">
        <v>-7.1005917159474796</v>
      </c>
      <c r="T216" s="30">
        <v>-12.556869881730714</v>
      </c>
      <c r="U216" s="30">
        <v>10.994855663954572</v>
      </c>
      <c r="V216" s="30">
        <v>2.0879366388683485</v>
      </c>
      <c r="W216" s="30">
        <v>8.0960662040829199</v>
      </c>
      <c r="X216" s="30">
        <v>22.796125769800302</v>
      </c>
      <c r="Y216" s="30">
        <v>-4.7018754026416643</v>
      </c>
      <c r="Z216" s="30">
        <v>-13.675250515453962</v>
      </c>
    </row>
    <row r="217" spans="4:26" ht="25.5" customHeight="1">
      <c r="D217" s="29" t="s">
        <v>36</v>
      </c>
      <c r="E217" s="30" t="s">
        <v>82</v>
      </c>
      <c r="F217" s="30" t="s">
        <v>82</v>
      </c>
      <c r="G217" s="30" t="s">
        <v>82</v>
      </c>
      <c r="H217" s="30">
        <v>8.154506437842679</v>
      </c>
      <c r="I217" s="30">
        <v>-5.4232804233610317</v>
      </c>
      <c r="J217" s="30">
        <v>12.027972028027101</v>
      </c>
      <c r="K217" s="30">
        <v>10.237203495642166</v>
      </c>
      <c r="L217" s="30">
        <v>3.3975084937938771</v>
      </c>
      <c r="M217" s="30">
        <v>-5.9145673604139031</v>
      </c>
      <c r="N217" s="30">
        <v>20.023282887166861</v>
      </c>
      <c r="O217" s="30">
        <v>6.5955383122930256</v>
      </c>
      <c r="P217" s="30">
        <v>8.5532302092537371</v>
      </c>
      <c r="Q217" s="30">
        <v>4.0234702431510172</v>
      </c>
      <c r="R217" s="30">
        <v>-5.7211925866872626</v>
      </c>
      <c r="S217" s="30">
        <v>-9.2307692307737828</v>
      </c>
      <c r="T217" s="30">
        <v>-6.8738229754461422</v>
      </c>
      <c r="U217" s="30">
        <v>13.047919334082071</v>
      </c>
      <c r="V217" s="30">
        <v>5.8922247299501462</v>
      </c>
      <c r="W217" s="30">
        <v>-1.4910284842998278</v>
      </c>
      <c r="X217" s="30">
        <v>24.040996867240349</v>
      </c>
      <c r="Y217" s="30">
        <v>-6.8349441660858101</v>
      </c>
      <c r="Z217" s="30">
        <v>-7.0155201641687874</v>
      </c>
    </row>
    <row r="218" spans="4:26" ht="25.5" customHeight="1">
      <c r="D218" s="29" t="s">
        <v>37</v>
      </c>
      <c r="E218" s="30" t="s">
        <v>82</v>
      </c>
      <c r="F218" s="30" t="s">
        <v>82</v>
      </c>
      <c r="G218" s="30" t="s">
        <v>82</v>
      </c>
      <c r="H218" s="30">
        <v>3.0985915492508731</v>
      </c>
      <c r="I218" s="30">
        <v>-9.1530054644024421</v>
      </c>
      <c r="J218" s="30">
        <v>13.533834586374782</v>
      </c>
      <c r="K218" s="30">
        <v>9.0066225165265301</v>
      </c>
      <c r="L218" s="30">
        <v>14.216281895620009</v>
      </c>
      <c r="M218" s="30">
        <v>-8.1914893617647149</v>
      </c>
      <c r="N218" s="30">
        <v>17.033603707991183</v>
      </c>
      <c r="O218" s="30">
        <v>6.4356435643434073</v>
      </c>
      <c r="P218" s="30">
        <v>0.55813953486612</v>
      </c>
      <c r="Q218" s="30">
        <v>10.360777058310799</v>
      </c>
      <c r="R218" s="30">
        <v>-8.3822296663749185E-2</v>
      </c>
      <c r="S218" s="30">
        <v>-12.667785234910067</v>
      </c>
      <c r="T218" s="30">
        <v>-10.662824207482569</v>
      </c>
      <c r="U218" s="30">
        <v>15.547126374675013</v>
      </c>
      <c r="V218" s="30">
        <v>-1.6136968580504174</v>
      </c>
      <c r="W218" s="30">
        <v>5.7681074066842752</v>
      </c>
      <c r="X218" s="30">
        <v>31.441960842646676</v>
      </c>
      <c r="Y218" s="30">
        <v>-10.138372225115999</v>
      </c>
      <c r="Z218" s="30">
        <v>-8.2457643730226451</v>
      </c>
    </row>
    <row r="219" spans="4:26" ht="25.5" customHeight="1">
      <c r="D219" s="29" t="s">
        <v>38</v>
      </c>
      <c r="E219" s="30" t="s">
        <v>82</v>
      </c>
      <c r="F219" s="30" t="s">
        <v>82</v>
      </c>
      <c r="G219" s="30" t="s">
        <v>82</v>
      </c>
      <c r="H219" s="30">
        <v>-4.0843214756981494</v>
      </c>
      <c r="I219" s="30">
        <v>-6.5934065933595409</v>
      </c>
      <c r="J219" s="30">
        <v>15.000000000033964</v>
      </c>
      <c r="K219" s="30">
        <v>16.751918158573218</v>
      </c>
      <c r="L219" s="30">
        <v>3.7239868564398426</v>
      </c>
      <c r="M219" s="30">
        <v>-4.4350580781246425</v>
      </c>
      <c r="N219" s="30">
        <v>8.9502762431949989</v>
      </c>
      <c r="O219" s="30">
        <v>6.7951318457777798</v>
      </c>
      <c r="P219" s="30">
        <v>13.485280151993152</v>
      </c>
      <c r="Q219" s="30">
        <v>6.9456066944979966</v>
      </c>
      <c r="R219" s="30">
        <v>-0.23474178403013468</v>
      </c>
      <c r="S219" s="30">
        <v>-15.764705882306085</v>
      </c>
      <c r="T219" s="30">
        <v>-13.500931098726864</v>
      </c>
      <c r="U219" s="30">
        <v>18.575464147525178</v>
      </c>
      <c r="V219" s="30">
        <v>6.6154010664980945</v>
      </c>
      <c r="W219" s="30">
        <v>6.5456125467590498</v>
      </c>
      <c r="X219" s="30">
        <v>20.929243200771829</v>
      </c>
      <c r="Y219" s="30">
        <v>-14.115030646903159</v>
      </c>
      <c r="Z219" s="30">
        <v>-12.784073792142802</v>
      </c>
    </row>
    <row r="220" spans="4:26" ht="25.5" customHeight="1">
      <c r="D220" s="29" t="s">
        <v>39</v>
      </c>
      <c r="E220" s="30" t="s">
        <v>82</v>
      </c>
      <c r="F220" s="30" t="s">
        <v>82</v>
      </c>
      <c r="G220" s="30" t="s">
        <v>82</v>
      </c>
      <c r="H220" s="30">
        <v>5.5478502079171266</v>
      </c>
      <c r="I220" s="30">
        <v>-4.4678055189643633</v>
      </c>
      <c r="J220" s="30">
        <v>10.31636863822385</v>
      </c>
      <c r="K220" s="30">
        <v>14.463840398921345</v>
      </c>
      <c r="L220" s="30">
        <v>-6.1002178649415706</v>
      </c>
      <c r="M220" s="30">
        <v>4.4083526682989316</v>
      </c>
      <c r="N220" s="30">
        <v>15.777777777699376</v>
      </c>
      <c r="O220" s="30">
        <v>5.8541266795373303</v>
      </c>
      <c r="P220" s="30">
        <v>5.6210335448716453</v>
      </c>
      <c r="Q220" s="30">
        <v>5.1502145922087461</v>
      </c>
      <c r="R220" s="30">
        <v>-2.3673469387639812</v>
      </c>
      <c r="S220" s="30">
        <v>-13.628762541794559</v>
      </c>
      <c r="T220" s="30">
        <v>-4.2594385284972276</v>
      </c>
      <c r="U220" s="30">
        <v>14.618054874655261</v>
      </c>
      <c r="V220" s="30">
        <v>1.3249813592870918</v>
      </c>
      <c r="W220" s="30">
        <v>4.387601034826516</v>
      </c>
      <c r="X220" s="30">
        <v>17.010406257008714</v>
      </c>
      <c r="Y220" s="30">
        <v>-4.0680218520384841</v>
      </c>
      <c r="Z220" s="30">
        <v>-10.907067904538037</v>
      </c>
    </row>
    <row r="221" spans="4:26" ht="25.5" customHeight="1">
      <c r="D221" s="29" t="s">
        <v>40</v>
      </c>
      <c r="E221" s="30" t="s">
        <v>82</v>
      </c>
      <c r="F221" s="30" t="s">
        <v>82</v>
      </c>
      <c r="G221" s="30" t="s">
        <v>82</v>
      </c>
      <c r="H221" s="30">
        <v>4.1379310345124098</v>
      </c>
      <c r="I221" s="30">
        <v>-5.5629139072618798</v>
      </c>
      <c r="J221" s="30">
        <v>-2.3842917251372109</v>
      </c>
      <c r="K221" s="30">
        <v>10.48850574718292</v>
      </c>
      <c r="L221" s="30">
        <v>-3.6410923277818585</v>
      </c>
      <c r="M221" s="30">
        <v>7.2874493927970629</v>
      </c>
      <c r="N221" s="30">
        <v>16.352201257823285</v>
      </c>
      <c r="O221" s="30">
        <v>5.0810810811284357</v>
      </c>
      <c r="P221" s="30">
        <v>7.0987654321086557</v>
      </c>
      <c r="Q221" s="30">
        <v>5.5715658020820236</v>
      </c>
      <c r="R221" s="30">
        <v>1.0009099181455205</v>
      </c>
      <c r="S221" s="30">
        <v>-12.522522522569457</v>
      </c>
      <c r="T221" s="30">
        <v>-1.6477857878349655</v>
      </c>
      <c r="U221" s="30">
        <v>8.7864324216984979</v>
      </c>
      <c r="V221" s="30">
        <v>-0.59687318675797352</v>
      </c>
      <c r="W221" s="30">
        <v>4.8806486567122942</v>
      </c>
      <c r="X221" s="30">
        <v>19.141581277042242</v>
      </c>
      <c r="Y221" s="30">
        <v>-8.2004711013791152</v>
      </c>
      <c r="Z221" s="30" t="s">
        <v>82</v>
      </c>
    </row>
    <row r="222" spans="4:26" ht="37.5">
      <c r="D222" s="35" t="s">
        <v>75</v>
      </c>
      <c r="E222" s="36" t="s">
        <v>82</v>
      </c>
      <c r="F222" s="36" t="s">
        <v>82</v>
      </c>
      <c r="G222" s="36" t="s">
        <v>82</v>
      </c>
      <c r="H222" s="36">
        <v>2.4220226842920356</v>
      </c>
      <c r="I222" s="36">
        <v>-6.0445264736190936</v>
      </c>
      <c r="J222" s="36">
        <v>4.7268262738116906</v>
      </c>
      <c r="K222" s="36">
        <v>10.726846424351244</v>
      </c>
      <c r="L222" s="36">
        <v>7.8136580201245254</v>
      </c>
      <c r="M222" s="36">
        <v>-6.6090543062276685</v>
      </c>
      <c r="N222" s="36">
        <v>15.667718191413083</v>
      </c>
      <c r="O222" s="36">
        <v>9.0999999999898495</v>
      </c>
      <c r="P222" s="36">
        <v>7.9660028331198784</v>
      </c>
      <c r="Q222" s="36">
        <v>6.9228988191545771</v>
      </c>
      <c r="R222" s="36">
        <v>2.2204460492503131E-14</v>
      </c>
      <c r="S222" s="36">
        <v>-8.3658149271083495</v>
      </c>
      <c r="T222" s="36">
        <v>-10.697124852280126</v>
      </c>
      <c r="U222" s="36">
        <v>9.1633866167062159</v>
      </c>
      <c r="V222" s="36">
        <v>3.5456976145459951</v>
      </c>
      <c r="W222" s="36">
        <v>4.2394043155303374</v>
      </c>
      <c r="X222" s="36">
        <v>10.839402992020975</v>
      </c>
      <c r="Y222" s="36">
        <v>4.3984747928038193</v>
      </c>
      <c r="Z222" s="36" t="s">
        <v>82</v>
      </c>
    </row>
    <row r="241" spans="6:21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33"/>
      <c r="Q241" s="34"/>
      <c r="R241" s="34"/>
      <c r="S241" s="34"/>
      <c r="T241" s="34"/>
      <c r="U241" s="34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5" man="1"/>
    <brk id="69" min="3" max="25" man="1"/>
    <brk id="103" min="3" max="25" man="1"/>
    <brk id="137" min="3" max="25" man="1"/>
    <brk id="171" min="3" max="25" man="1"/>
    <brk id="205" min="3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Q222"/>
  <sheetViews>
    <sheetView showGridLines="0" view="pageBreakPreview" topLeftCell="D1" zoomScale="60" zoomScaleNormal="100" workbookViewId="0">
      <selection activeCell="D3" sqref="D3:AA222"/>
    </sheetView>
  </sheetViews>
  <sheetFormatPr defaultColWidth="8.28515625" defaultRowHeight="18.75"/>
  <cols>
    <col min="1" max="1" width="8.28515625" style="18"/>
    <col min="2" max="3" width="8.28515625" style="19"/>
    <col min="4" max="4" width="9.7109375" style="19" customWidth="1"/>
    <col min="5" max="16" width="9.7109375" style="20" customWidth="1"/>
    <col min="17" max="22" width="9.7109375" style="21" customWidth="1"/>
    <col min="23" max="23" width="9.7109375" style="39" customWidth="1"/>
    <col min="24" max="16384" width="8.28515625" style="22"/>
  </cols>
  <sheetData>
    <row r="1" spans="4:43" ht="25.5" customHeight="1"/>
    <row r="2" spans="4:43" ht="25.5" customHeight="1"/>
    <row r="3" spans="4:43" ht="25.5" customHeight="1">
      <c r="D3" s="129" t="s">
        <v>28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4"/>
      <c r="AJ3" s="24"/>
      <c r="AK3" s="24"/>
      <c r="AL3" s="24"/>
      <c r="AM3" s="24"/>
      <c r="AN3" s="24"/>
      <c r="AO3" s="25"/>
      <c r="AP3" s="25"/>
      <c r="AQ3" s="25"/>
    </row>
    <row r="4" spans="4:43" ht="25.5" customHeight="1">
      <c r="D4" s="130" t="s">
        <v>76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4"/>
      <c r="AI4" s="24"/>
      <c r="AJ4" s="24"/>
      <c r="AK4" s="24"/>
      <c r="AL4" s="24"/>
      <c r="AM4" s="24"/>
      <c r="AN4" s="24"/>
      <c r="AO4" s="25"/>
      <c r="AP4" s="25"/>
      <c r="AQ4" s="25"/>
    </row>
    <row r="5" spans="4:43" ht="25.5" customHeight="1">
      <c r="D5" s="128" t="s">
        <v>77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4"/>
      <c r="AI5" s="24"/>
      <c r="AJ5" s="24"/>
      <c r="AK5" s="24"/>
      <c r="AL5" s="24"/>
      <c r="AM5" s="24"/>
      <c r="AN5" s="24"/>
      <c r="AO5" s="25"/>
      <c r="AP5" s="25"/>
      <c r="AQ5" s="25"/>
    </row>
    <row r="6" spans="4:43" ht="25.5" customHeight="1">
      <c r="D6" s="27"/>
      <c r="E6" s="28">
        <v>2000</v>
      </c>
      <c r="F6" s="28">
        <v>2001</v>
      </c>
      <c r="G6" s="28">
        <v>2002</v>
      </c>
      <c r="H6" s="28">
        <v>2003</v>
      </c>
      <c r="I6" s="28">
        <v>2004</v>
      </c>
      <c r="J6" s="28">
        <v>2005</v>
      </c>
      <c r="K6" s="28">
        <v>2006</v>
      </c>
      <c r="L6" s="28">
        <v>2007</v>
      </c>
      <c r="M6" s="28">
        <v>2008</v>
      </c>
      <c r="N6" s="28">
        <v>2009</v>
      </c>
      <c r="O6" s="28">
        <v>2010</v>
      </c>
      <c r="P6" s="28">
        <v>2011</v>
      </c>
      <c r="Q6" s="28">
        <v>2012</v>
      </c>
      <c r="R6" s="28">
        <v>2013</v>
      </c>
      <c r="S6" s="28">
        <v>2014</v>
      </c>
      <c r="T6" s="28">
        <v>2015</v>
      </c>
      <c r="U6" s="28">
        <v>2016</v>
      </c>
      <c r="V6" s="28">
        <v>2017</v>
      </c>
      <c r="W6" s="28">
        <v>2018</v>
      </c>
      <c r="X6" s="28">
        <v>2019</v>
      </c>
      <c r="Y6" s="28">
        <v>2020</v>
      </c>
      <c r="Z6" s="28">
        <v>2021</v>
      </c>
      <c r="AA6" s="28">
        <v>2022</v>
      </c>
    </row>
    <row r="7" spans="4:43" ht="25.5" customHeight="1">
      <c r="D7" s="29" t="s">
        <v>29</v>
      </c>
      <c r="E7" s="30" t="s">
        <v>82</v>
      </c>
      <c r="F7" s="30">
        <v>-0.24195254041281533</v>
      </c>
      <c r="G7" s="30">
        <v>0.39193872472025326</v>
      </c>
      <c r="H7" s="30">
        <v>-0.87799045571346213</v>
      </c>
      <c r="I7" s="30">
        <v>1.4050091255262576</v>
      </c>
      <c r="J7" s="30">
        <v>-1.8208779700988331</v>
      </c>
      <c r="K7" s="30">
        <v>1.0671074102236888</v>
      </c>
      <c r="L7" s="30">
        <v>0.6657728980025146</v>
      </c>
      <c r="M7" s="30">
        <v>0.94913733781587517</v>
      </c>
      <c r="N7" s="30">
        <v>0.61800851373010612</v>
      </c>
      <c r="O7" s="30">
        <v>1.9345767891743693</v>
      </c>
      <c r="P7" s="30">
        <v>1.6267522867119411E-2</v>
      </c>
      <c r="Q7" s="30">
        <v>2.2213143325020335</v>
      </c>
      <c r="R7" s="30">
        <v>-0.27674596106028737</v>
      </c>
      <c r="S7" s="30">
        <v>0.13030922096002318</v>
      </c>
      <c r="T7" s="30">
        <v>7.8689131642284416E-2</v>
      </c>
      <c r="U7" s="30">
        <v>-2.6939205157594515</v>
      </c>
      <c r="V7" s="30">
        <v>3.4617958532147108</v>
      </c>
      <c r="W7" s="40">
        <v>0.54317935881678103</v>
      </c>
      <c r="X7" s="40">
        <v>1.2905389437054327</v>
      </c>
      <c r="Y7" s="40">
        <v>-0.62031648658184002</v>
      </c>
      <c r="Z7" s="40">
        <v>-0.33056945611279476</v>
      </c>
      <c r="AA7" s="40">
        <v>2.4117694001861478</v>
      </c>
    </row>
    <row r="8" spans="4:43" ht="25.5" customHeight="1">
      <c r="D8" s="29" t="s">
        <v>30</v>
      </c>
      <c r="E8" s="30">
        <v>0.92463520913546038</v>
      </c>
      <c r="F8" s="30">
        <v>-0.34658662260363959</v>
      </c>
      <c r="G8" s="30">
        <v>-0.19413912862078497</v>
      </c>
      <c r="H8" s="30">
        <v>1.3524798143816241</v>
      </c>
      <c r="I8" s="30">
        <v>1.6550396006390411</v>
      </c>
      <c r="J8" s="30">
        <v>-0.38095622787838179</v>
      </c>
      <c r="K8" s="30">
        <v>-1.2061914065735646</v>
      </c>
      <c r="L8" s="30">
        <v>0.70678611746068931</v>
      </c>
      <c r="M8" s="30">
        <v>-1.5928862783099462</v>
      </c>
      <c r="N8" s="30">
        <v>1.341955685569407</v>
      </c>
      <c r="O8" s="30">
        <v>2.3657391273439243</v>
      </c>
      <c r="P8" s="30">
        <v>0.34113376670616979</v>
      </c>
      <c r="Q8" s="30">
        <v>0.93959825946354769</v>
      </c>
      <c r="R8" s="30">
        <v>-0.13063634708945226</v>
      </c>
      <c r="S8" s="30">
        <v>-7.5001291838272532E-2</v>
      </c>
      <c r="T8" s="30">
        <v>-1.1164951121934386</v>
      </c>
      <c r="U8" s="30">
        <v>1.1435911041354885</v>
      </c>
      <c r="V8" s="30">
        <v>0.29332268533059924</v>
      </c>
      <c r="W8" s="40">
        <v>-0.27183754437790641</v>
      </c>
      <c r="X8" s="40">
        <v>-0.49669799391725</v>
      </c>
      <c r="Y8" s="40">
        <v>1.7697604525657162E-2</v>
      </c>
      <c r="Z8" s="40">
        <v>8.7791791774560757E-2</v>
      </c>
      <c r="AA8" s="40">
        <v>1.2611955177478595</v>
      </c>
    </row>
    <row r="9" spans="4:43" ht="25.5" customHeight="1">
      <c r="D9" s="29" t="s">
        <v>31</v>
      </c>
      <c r="E9" s="30">
        <v>0.63728456561074065</v>
      </c>
      <c r="F9" s="30">
        <v>-0.43062802602202854</v>
      </c>
      <c r="G9" s="30">
        <v>0.40945174262652095</v>
      </c>
      <c r="H9" s="30">
        <v>-2.7694838331415284</v>
      </c>
      <c r="I9" s="30">
        <v>0.83970663675563273</v>
      </c>
      <c r="J9" s="30">
        <v>1.0119744946806453</v>
      </c>
      <c r="K9" s="30">
        <v>-0.30712046379185454</v>
      </c>
      <c r="L9" s="30">
        <v>1.1335570458796518</v>
      </c>
      <c r="M9" s="30">
        <v>2.6438712986717183</v>
      </c>
      <c r="N9" s="30">
        <v>-0.2280848175617356</v>
      </c>
      <c r="O9" s="30">
        <v>1.5589022489910898</v>
      </c>
      <c r="P9" s="30">
        <v>1.2028553069466819</v>
      </c>
      <c r="Q9" s="30">
        <v>0.70467922332870803</v>
      </c>
      <c r="R9" s="30">
        <v>0.83900252602004954</v>
      </c>
      <c r="S9" s="30">
        <v>-0.73506216537697622</v>
      </c>
      <c r="T9" s="30">
        <v>0.1301375647606573</v>
      </c>
      <c r="U9" s="30">
        <v>-1.0014850208234005</v>
      </c>
      <c r="V9" s="30">
        <v>-1.7453733307771557</v>
      </c>
      <c r="W9" s="40">
        <v>1.2031408635735819</v>
      </c>
      <c r="X9" s="40">
        <v>0.36907355082178572</v>
      </c>
      <c r="Y9" s="40">
        <v>-3.7498370449302487</v>
      </c>
      <c r="Z9" s="40">
        <v>-3.1009569973559858</v>
      </c>
      <c r="AA9" s="40">
        <v>1.1975006706798741</v>
      </c>
    </row>
    <row r="10" spans="4:43" ht="25.5" customHeight="1">
      <c r="D10" s="29" t="s">
        <v>32</v>
      </c>
      <c r="E10" s="30">
        <v>3.2200783506053376E-2</v>
      </c>
      <c r="F10" s="30">
        <v>-0.30402813841369225</v>
      </c>
      <c r="G10" s="30">
        <v>-0.33237828555453541</v>
      </c>
      <c r="H10" s="30">
        <v>0.11508236044466269</v>
      </c>
      <c r="I10" s="30">
        <v>0.88745269318912801</v>
      </c>
      <c r="J10" s="30">
        <v>0.24673568538180479</v>
      </c>
      <c r="K10" s="30">
        <v>1.6437972787211708</v>
      </c>
      <c r="L10" s="30">
        <v>0.54217392812532239</v>
      </c>
      <c r="M10" s="30">
        <v>0.66148491444979474</v>
      </c>
      <c r="N10" s="30">
        <v>1.0372456960469512</v>
      </c>
      <c r="O10" s="30">
        <v>-3.252828260855567</v>
      </c>
      <c r="P10" s="30">
        <v>0.17951614126829885</v>
      </c>
      <c r="Q10" s="30">
        <v>0.40511626579535776</v>
      </c>
      <c r="R10" s="30">
        <v>0.49670977652351844</v>
      </c>
      <c r="S10" s="30">
        <v>0.35741957281696379</v>
      </c>
      <c r="T10" s="30">
        <v>-2.6550505577382921</v>
      </c>
      <c r="U10" s="30">
        <v>9.751993464386377E-2</v>
      </c>
      <c r="V10" s="30">
        <v>1.9196848249640075</v>
      </c>
      <c r="W10" s="40">
        <v>1.7253293637230716</v>
      </c>
      <c r="X10" s="40">
        <v>8.4934639317468807E-3</v>
      </c>
      <c r="Y10" s="40">
        <v>-15.797583355229062</v>
      </c>
      <c r="Z10" s="40">
        <v>2.6113373101295245</v>
      </c>
      <c r="AA10" s="40">
        <v>0.52690863867874693</v>
      </c>
    </row>
    <row r="11" spans="4:43" ht="25.5" customHeight="1">
      <c r="D11" s="29" t="s">
        <v>33</v>
      </c>
      <c r="E11" s="30">
        <v>0.62357267964874286</v>
      </c>
      <c r="F11" s="30">
        <v>-0.99010911471915097</v>
      </c>
      <c r="G11" s="30">
        <v>0.41493684094671135</v>
      </c>
      <c r="H11" s="30">
        <v>-0.73671864409106114</v>
      </c>
      <c r="I11" s="30">
        <v>1.2373703602033048</v>
      </c>
      <c r="J11" s="30">
        <v>0.59853696369913667</v>
      </c>
      <c r="K11" s="30">
        <v>0.15258093637902093</v>
      </c>
      <c r="L11" s="30">
        <v>1.1277049974801168</v>
      </c>
      <c r="M11" s="30">
        <v>1.1430098630016428</v>
      </c>
      <c r="N11" s="30">
        <v>0.40533476642117261</v>
      </c>
      <c r="O11" s="30">
        <v>2.3413837031069251</v>
      </c>
      <c r="P11" s="30">
        <v>1.0726620068304493</v>
      </c>
      <c r="Q11" s="30">
        <v>-0.27898314085207376</v>
      </c>
      <c r="R11" s="30">
        <v>0.67378685666799054</v>
      </c>
      <c r="S11" s="30">
        <v>0.24870653299231549</v>
      </c>
      <c r="T11" s="30">
        <v>0.30430703119115332</v>
      </c>
      <c r="U11" s="30">
        <v>-0.85140146588296162</v>
      </c>
      <c r="V11" s="30">
        <v>4.2485901956967886E-2</v>
      </c>
      <c r="W11" s="40">
        <v>-1.932149584490428</v>
      </c>
      <c r="X11" s="40">
        <v>-0.82422804552279016</v>
      </c>
      <c r="Y11" s="40">
        <v>10.403641785161399</v>
      </c>
      <c r="Z11" s="40">
        <v>3.1919932972306997</v>
      </c>
      <c r="AA11" s="40">
        <v>0.22095253965359607</v>
      </c>
    </row>
    <row r="12" spans="4:43" ht="25.5" customHeight="1">
      <c r="D12" s="29" t="s">
        <v>34</v>
      </c>
      <c r="E12" s="30">
        <v>-0.18089381596155807</v>
      </c>
      <c r="F12" s="30">
        <v>-0.12446315411622777</v>
      </c>
      <c r="G12" s="30">
        <v>-1.9331193950147707</v>
      </c>
      <c r="H12" s="30">
        <v>0.71344635473773454</v>
      </c>
      <c r="I12" s="30">
        <v>0.4593226290025898</v>
      </c>
      <c r="J12" s="30">
        <v>1.3818475088968274</v>
      </c>
      <c r="K12" s="30">
        <v>-8.3829457590534062E-2</v>
      </c>
      <c r="L12" s="30">
        <v>9.7502899101087337E-2</v>
      </c>
      <c r="M12" s="30">
        <v>0.32148954311970179</v>
      </c>
      <c r="N12" s="30">
        <v>1.2449723928917411</v>
      </c>
      <c r="O12" s="30">
        <v>1.0208529553364043</v>
      </c>
      <c r="P12" s="30">
        <v>0.14276058061681862</v>
      </c>
      <c r="Q12" s="30">
        <v>1.3935599838777568</v>
      </c>
      <c r="R12" s="30">
        <v>0.17818570827732305</v>
      </c>
      <c r="S12" s="30">
        <v>-1.0278065588180119</v>
      </c>
      <c r="T12" s="30">
        <v>-1.3006207996825836</v>
      </c>
      <c r="U12" s="30">
        <v>1.4566323305431617E-2</v>
      </c>
      <c r="V12" s="30">
        <v>1.2553924158340557</v>
      </c>
      <c r="W12" s="40">
        <v>-0.75160451266015338</v>
      </c>
      <c r="X12" s="40">
        <v>-0.38390464834433535</v>
      </c>
      <c r="Y12" s="40">
        <v>8.383098495516105</v>
      </c>
      <c r="Z12" s="40">
        <v>-1.0880651856223333</v>
      </c>
      <c r="AA12" s="40">
        <v>-1.8540276306710068</v>
      </c>
    </row>
    <row r="13" spans="4:43" ht="25.5" customHeight="1">
      <c r="D13" s="29" t="s">
        <v>35</v>
      </c>
      <c r="E13" s="30">
        <v>0.26056294169807259</v>
      </c>
      <c r="F13" s="30">
        <v>-0.44717272580280243</v>
      </c>
      <c r="G13" s="30">
        <v>1.2161268083649146</v>
      </c>
      <c r="H13" s="30">
        <v>1.0745824548876293</v>
      </c>
      <c r="I13" s="30">
        <v>0.18357724749475945</v>
      </c>
      <c r="J13" s="30">
        <v>1.1578627560843158</v>
      </c>
      <c r="K13" s="30">
        <v>0.152124446840185</v>
      </c>
      <c r="L13" s="30">
        <v>0.65385626119849327</v>
      </c>
      <c r="M13" s="30">
        <v>0.38341387872800059</v>
      </c>
      <c r="N13" s="30">
        <v>0.90645937745572613</v>
      </c>
      <c r="O13" s="30">
        <v>-0.10852923626281097</v>
      </c>
      <c r="P13" s="30">
        <v>0.51370498620162408</v>
      </c>
      <c r="Q13" s="30">
        <v>0.77079571900842137</v>
      </c>
      <c r="R13" s="30">
        <v>2.6828694592318403</v>
      </c>
      <c r="S13" s="30">
        <v>-0.62221912185691508</v>
      </c>
      <c r="T13" s="30">
        <v>-1.0470512464028414</v>
      </c>
      <c r="U13" s="30">
        <v>-0.8399319729479382</v>
      </c>
      <c r="V13" s="30">
        <v>-0.34233515958962402</v>
      </c>
      <c r="W13" s="40">
        <v>-1.0425953391665632</v>
      </c>
      <c r="X13" s="40">
        <v>0.74284625194336318</v>
      </c>
      <c r="Y13" s="40">
        <v>4.7551173692157001</v>
      </c>
      <c r="Z13" s="40">
        <v>3.8685175291854224</v>
      </c>
      <c r="AA13" s="40">
        <v>-0.16654241253761803</v>
      </c>
    </row>
    <row r="14" spans="4:43" ht="25.5" customHeight="1">
      <c r="D14" s="29" t="s">
        <v>36</v>
      </c>
      <c r="E14" s="30">
        <v>-0.81223425254689507</v>
      </c>
      <c r="F14" s="30">
        <v>0.31314832680611193</v>
      </c>
      <c r="G14" s="30">
        <v>0.77160356752086212</v>
      </c>
      <c r="H14" s="30">
        <v>0.91910527711247525</v>
      </c>
      <c r="I14" s="30">
        <v>-0.76416561795864535</v>
      </c>
      <c r="J14" s="30">
        <v>-0.65160651802391722</v>
      </c>
      <c r="K14" s="30">
        <v>2.1481486556109708</v>
      </c>
      <c r="L14" s="30">
        <v>0.96971361770079589</v>
      </c>
      <c r="M14" s="30">
        <v>0.72620137732408718</v>
      </c>
      <c r="N14" s="30">
        <v>0.40879527240000879</v>
      </c>
      <c r="O14" s="30">
        <v>2.1220847804845455</v>
      </c>
      <c r="P14" s="30">
        <v>-0.2075196478125374</v>
      </c>
      <c r="Q14" s="30">
        <v>0.18907982385236721</v>
      </c>
      <c r="R14" s="30">
        <v>0.44261674423891062</v>
      </c>
      <c r="S14" s="30">
        <v>1.5269641054085348</v>
      </c>
      <c r="T14" s="30">
        <v>-0.69741135007639343</v>
      </c>
      <c r="U14" s="30">
        <v>-0.46983397891358081</v>
      </c>
      <c r="V14" s="30">
        <v>-0.63397313568283042</v>
      </c>
      <c r="W14" s="40">
        <v>2.6605206297839246</v>
      </c>
      <c r="X14" s="40">
        <v>1.4948523404556546E-2</v>
      </c>
      <c r="Y14" s="40">
        <v>2.766952988884408</v>
      </c>
      <c r="Z14" s="40">
        <v>-4.7060733257697223</v>
      </c>
      <c r="AA14" s="40">
        <v>0.20519386699908715</v>
      </c>
    </row>
    <row r="15" spans="4:43" ht="25.5" customHeight="1">
      <c r="D15" s="29" t="s">
        <v>37</v>
      </c>
      <c r="E15" s="30">
        <v>0.13270681138835005</v>
      </c>
      <c r="F15" s="30">
        <v>0.24327231970340257</v>
      </c>
      <c r="G15" s="30">
        <v>-1.0777270412568374</v>
      </c>
      <c r="H15" s="30">
        <v>0.39094889982782544</v>
      </c>
      <c r="I15" s="30">
        <v>0.34238628505660618</v>
      </c>
      <c r="J15" s="30">
        <v>-0.45589228871510956</v>
      </c>
      <c r="K15" s="30">
        <v>1.650376029711631</v>
      </c>
      <c r="L15" s="30">
        <v>1.0445397399314826</v>
      </c>
      <c r="M15" s="30">
        <v>0.98685661375066402</v>
      </c>
      <c r="N15" s="30">
        <v>0.77355421618878761</v>
      </c>
      <c r="O15" s="30">
        <v>0.72652732878888404</v>
      </c>
      <c r="P15" s="30">
        <v>0.45456898317772776</v>
      </c>
      <c r="Q15" s="30">
        <v>3.33716833461839E-2</v>
      </c>
      <c r="R15" s="30">
        <v>0.29862308806587468</v>
      </c>
      <c r="S15" s="30">
        <v>0.11484909358636664</v>
      </c>
      <c r="T15" s="30">
        <v>-0.1285846472978136</v>
      </c>
      <c r="U15" s="30">
        <v>-0.79994791152122602</v>
      </c>
      <c r="V15" s="30">
        <v>0.92729623063254607</v>
      </c>
      <c r="W15" s="40">
        <v>-1.0932294555270339</v>
      </c>
      <c r="X15" s="40">
        <v>2.0813872019329382</v>
      </c>
      <c r="Y15" s="40">
        <v>1.0608422951008833</v>
      </c>
      <c r="Z15" s="40">
        <v>-1.3216427334035497</v>
      </c>
      <c r="AA15" s="40">
        <v>1.1196009779467664</v>
      </c>
    </row>
    <row r="16" spans="4:43" ht="25.5" customHeight="1">
      <c r="D16" s="29" t="s">
        <v>38</v>
      </c>
      <c r="E16" s="30">
        <v>-1.366230125323642</v>
      </c>
      <c r="F16" s="30">
        <v>0.40688897316327743</v>
      </c>
      <c r="G16" s="30">
        <v>0.76399290077528992</v>
      </c>
      <c r="H16" s="30">
        <v>0.95131436138338188</v>
      </c>
      <c r="I16" s="30">
        <v>0.95479757597620729</v>
      </c>
      <c r="J16" s="30">
        <v>0.55891811557098325</v>
      </c>
      <c r="K16" s="30">
        <v>0.6084177653115308</v>
      </c>
      <c r="L16" s="30">
        <v>0.12148440826020845</v>
      </c>
      <c r="M16" s="30">
        <v>-0.50823891780362729</v>
      </c>
      <c r="N16" s="30">
        <v>1.9840919205318164</v>
      </c>
      <c r="O16" s="30">
        <v>0.20911078918379733</v>
      </c>
      <c r="P16" s="30">
        <v>2.6051287065564921E-3</v>
      </c>
      <c r="Q16" s="30">
        <v>0.23478910733745195</v>
      </c>
      <c r="R16" s="30">
        <v>-0.63868870877699102</v>
      </c>
      <c r="S16" s="30">
        <v>0.72095782543424303</v>
      </c>
      <c r="T16" s="30">
        <v>0.60019419741867974</v>
      </c>
      <c r="U16" s="30">
        <v>0.17937382681953995</v>
      </c>
      <c r="V16" s="30">
        <v>-0.42576336497558431</v>
      </c>
      <c r="W16" s="40">
        <v>-0.32151641113062901</v>
      </c>
      <c r="X16" s="40">
        <v>0.31171345133600425</v>
      </c>
      <c r="Y16" s="40">
        <v>0.87559059363524483</v>
      </c>
      <c r="Z16" s="40">
        <v>0.16966352595333412</v>
      </c>
      <c r="AA16" s="40">
        <v>0.29745947492763047</v>
      </c>
    </row>
    <row r="17" spans="4:27" ht="25.5" customHeight="1">
      <c r="D17" s="29" t="s">
        <v>39</v>
      </c>
      <c r="E17" s="30">
        <v>1.6872631849958575</v>
      </c>
      <c r="F17" s="30">
        <v>-0.9594655211708103</v>
      </c>
      <c r="G17" s="30">
        <v>-2.2016065984287736</v>
      </c>
      <c r="H17" s="30">
        <v>2.077805956460077</v>
      </c>
      <c r="I17" s="30">
        <v>0.31157161556238933</v>
      </c>
      <c r="J17" s="30">
        <v>0.45286324941418155</v>
      </c>
      <c r="K17" s="30">
        <v>0.77722777438298252</v>
      </c>
      <c r="L17" s="30">
        <v>2.2426665700060022</v>
      </c>
      <c r="M17" s="30">
        <v>-1.1442435290729858</v>
      </c>
      <c r="N17" s="30">
        <v>0.9679382586224472</v>
      </c>
      <c r="O17" s="30">
        <v>0.21625209227718045</v>
      </c>
      <c r="P17" s="30">
        <v>1.3414341927203255</v>
      </c>
      <c r="Q17" s="30">
        <v>-0.36811562249250418</v>
      </c>
      <c r="R17" s="30">
        <v>-5.9099772732573719E-2</v>
      </c>
      <c r="S17" s="30">
        <v>3.6304103542805777E-2</v>
      </c>
      <c r="T17" s="30">
        <v>-1.014545989768223</v>
      </c>
      <c r="U17" s="30">
        <v>-0.17301092973850407</v>
      </c>
      <c r="V17" s="30">
        <v>0.474543623391388</v>
      </c>
      <c r="W17" s="40">
        <v>2.9639958898122432</v>
      </c>
      <c r="X17" s="40">
        <v>0.69208197684189621</v>
      </c>
      <c r="Y17" s="40">
        <v>-6.575553947574253E-2</v>
      </c>
      <c r="Z17" s="40">
        <v>1.136477647559575</v>
      </c>
      <c r="AA17" s="40">
        <v>-0.58806147132809405</v>
      </c>
    </row>
    <row r="18" spans="4:27" ht="25.5" customHeight="1">
      <c r="D18" s="31" t="s">
        <v>40</v>
      </c>
      <c r="E18" s="32">
        <v>0.24220202519298351</v>
      </c>
      <c r="F18" s="32">
        <v>0.75439963116521458</v>
      </c>
      <c r="G18" s="32">
        <v>-2.0330920491292481</v>
      </c>
      <c r="H18" s="32">
        <v>-0.83758745371501631</v>
      </c>
      <c r="I18" s="32">
        <v>2.6892486572120289</v>
      </c>
      <c r="J18" s="32">
        <v>1.9241253666148372</v>
      </c>
      <c r="K18" s="32">
        <v>0.39979937449692304</v>
      </c>
      <c r="L18" s="32">
        <v>0.79430624219833934</v>
      </c>
      <c r="M18" s="32">
        <v>1.7963597703563039E-3</v>
      </c>
      <c r="N18" s="32">
        <v>-0.35659808487951139</v>
      </c>
      <c r="O18" s="32">
        <v>0.78267984191338069</v>
      </c>
      <c r="P18" s="32">
        <v>0.80977743775181299</v>
      </c>
      <c r="Q18" s="32">
        <v>0.45370710473462417</v>
      </c>
      <c r="R18" s="32">
        <v>0.82712216049301013</v>
      </c>
      <c r="S18" s="32">
        <v>-0.92643886251314589</v>
      </c>
      <c r="T18" s="32">
        <v>-0.36524508830307889</v>
      </c>
      <c r="U18" s="32">
        <v>-0.28201182210455533</v>
      </c>
      <c r="V18" s="32">
        <v>6.9360447126598501E-2</v>
      </c>
      <c r="W18" s="41">
        <v>-2.1139917739702252</v>
      </c>
      <c r="X18" s="41">
        <v>0.22206583542121461</v>
      </c>
      <c r="Y18" s="41">
        <v>-5.0372759778840148</v>
      </c>
      <c r="Z18" s="41">
        <v>-3.1309471174612913</v>
      </c>
      <c r="AA18" s="41" t="s">
        <v>82</v>
      </c>
    </row>
    <row r="19" spans="4:27" ht="25.5" customHeight="1"/>
    <row r="20" spans="4:27" ht="25.5" customHeight="1">
      <c r="D20" s="129" t="s">
        <v>41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4:27" ht="25.5" customHeight="1">
      <c r="D21" s="130" t="s">
        <v>76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4:27" ht="25.5" customHeight="1">
      <c r="D22" s="128" t="s">
        <v>77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4:27" ht="25.5" customHeight="1">
      <c r="D23" s="27"/>
      <c r="E23" s="28">
        <v>2000</v>
      </c>
      <c r="F23" s="28">
        <v>2001</v>
      </c>
      <c r="G23" s="28">
        <v>2002</v>
      </c>
      <c r="H23" s="28">
        <v>2003</v>
      </c>
      <c r="I23" s="28">
        <v>2004</v>
      </c>
      <c r="J23" s="28">
        <v>2005</v>
      </c>
      <c r="K23" s="28">
        <v>2006</v>
      </c>
      <c r="L23" s="28">
        <v>2007</v>
      </c>
      <c r="M23" s="28">
        <v>2008</v>
      </c>
      <c r="N23" s="28">
        <v>2009</v>
      </c>
      <c r="O23" s="28">
        <v>2010</v>
      </c>
      <c r="P23" s="28">
        <v>2011</v>
      </c>
      <c r="Q23" s="28">
        <v>2012</v>
      </c>
      <c r="R23" s="28">
        <v>2013</v>
      </c>
      <c r="S23" s="28">
        <v>2014</v>
      </c>
      <c r="T23" s="28">
        <v>2015</v>
      </c>
      <c r="U23" s="28">
        <v>2016</v>
      </c>
      <c r="V23" s="28">
        <v>2017</v>
      </c>
      <c r="W23" s="28">
        <v>2018</v>
      </c>
      <c r="X23" s="28">
        <v>2019</v>
      </c>
      <c r="Y23" s="28">
        <v>2020</v>
      </c>
      <c r="Z23" s="28">
        <v>2021</v>
      </c>
      <c r="AA23" s="28">
        <v>2022</v>
      </c>
    </row>
    <row r="24" spans="4:27" ht="25.5" customHeight="1">
      <c r="D24" s="29" t="s">
        <v>29</v>
      </c>
      <c r="E24" s="30" t="s">
        <v>82</v>
      </c>
      <c r="F24" s="30">
        <v>0.86750178893832963</v>
      </c>
      <c r="G24" s="30">
        <v>5.7299988452996997</v>
      </c>
      <c r="H24" s="30">
        <v>-4.3255734765106695</v>
      </c>
      <c r="I24" s="30">
        <v>1.0288226028796421</v>
      </c>
      <c r="J24" s="30">
        <v>-1.4180413293078842</v>
      </c>
      <c r="K24" s="30">
        <v>-1.6474070797823148</v>
      </c>
      <c r="L24" s="30">
        <v>2.7486659136967351</v>
      </c>
      <c r="M24" s="30">
        <v>1.9406683834642946</v>
      </c>
      <c r="N24" s="30">
        <v>-1.044970628002051</v>
      </c>
      <c r="O24" s="30">
        <v>0.36294714795288563</v>
      </c>
      <c r="P24" s="30">
        <v>0.13100474786005289</v>
      </c>
      <c r="Q24" s="30">
        <v>-5.7115591384215847E-3</v>
      </c>
      <c r="R24" s="30">
        <v>0.87099278750859543</v>
      </c>
      <c r="S24" s="30">
        <v>1.3235638495453728</v>
      </c>
      <c r="T24" s="30">
        <v>-0.4484007355483266</v>
      </c>
      <c r="U24" s="30">
        <v>-2.056979279349791</v>
      </c>
      <c r="V24" s="30">
        <v>-1.1550209264591271</v>
      </c>
      <c r="W24" s="40">
        <v>6.6514644033488501E-2</v>
      </c>
      <c r="X24" s="40">
        <v>0.34647237735094816</v>
      </c>
      <c r="Y24" s="40">
        <v>-0.60577469080015378</v>
      </c>
      <c r="Z24" s="40">
        <v>0.29633476148840376</v>
      </c>
      <c r="AA24" s="40">
        <v>-0.46246651959696017</v>
      </c>
    </row>
    <row r="25" spans="4:27" ht="25.5" customHeight="1">
      <c r="D25" s="29" t="s">
        <v>30</v>
      </c>
      <c r="E25" s="30">
        <v>-0.71707996808747509</v>
      </c>
      <c r="F25" s="30">
        <v>0.34293531964191271</v>
      </c>
      <c r="G25" s="30">
        <v>2.2154197430211964</v>
      </c>
      <c r="H25" s="30">
        <v>-0.3966502309253106</v>
      </c>
      <c r="I25" s="30">
        <v>0.52796991235830593</v>
      </c>
      <c r="J25" s="30">
        <v>-2.8745443893942846</v>
      </c>
      <c r="K25" s="30">
        <v>-0.91830995841652996</v>
      </c>
      <c r="L25" s="30">
        <v>1.4550019023460647</v>
      </c>
      <c r="M25" s="30">
        <v>1.7685757182066109</v>
      </c>
      <c r="N25" s="30">
        <v>1.962148202801095</v>
      </c>
      <c r="O25" s="30">
        <v>-0.25362526665910767</v>
      </c>
      <c r="P25" s="30">
        <v>-0.66214746948120018</v>
      </c>
      <c r="Q25" s="30">
        <v>2.4928759457796046</v>
      </c>
      <c r="R25" s="30">
        <v>-3.5463743880800203</v>
      </c>
      <c r="S25" s="30">
        <v>0.81297719125186241</v>
      </c>
      <c r="T25" s="30">
        <v>-6.7576555232167435</v>
      </c>
      <c r="U25" s="30">
        <v>-0.31742041920714836</v>
      </c>
      <c r="V25" s="30">
        <v>0.40268812311703428</v>
      </c>
      <c r="W25" s="40">
        <v>-0.71114515790077215</v>
      </c>
      <c r="X25" s="40">
        <v>8.6673316093999198E-2</v>
      </c>
      <c r="Y25" s="40">
        <v>-0.32771422733811617</v>
      </c>
      <c r="Z25" s="40">
        <v>-0.60446691534237207</v>
      </c>
      <c r="AA25" s="40">
        <v>6.1885273249600026</v>
      </c>
    </row>
    <row r="26" spans="4:27" ht="25.5" customHeight="1">
      <c r="D26" s="29" t="s">
        <v>31</v>
      </c>
      <c r="E26" s="30">
        <v>-0.23822152180603684</v>
      </c>
      <c r="F26" s="30">
        <v>-1.6675003641664521</v>
      </c>
      <c r="G26" s="30">
        <v>-0.39861921335910822</v>
      </c>
      <c r="H26" s="30">
        <v>0.32522747535619345</v>
      </c>
      <c r="I26" s="30">
        <v>4.4808358536135628</v>
      </c>
      <c r="J26" s="30">
        <v>-1.688867226872115</v>
      </c>
      <c r="K26" s="30">
        <v>-5.0896125534631071</v>
      </c>
      <c r="L26" s="30">
        <v>-3.1127010481342032</v>
      </c>
      <c r="M26" s="30">
        <v>0.16777885159531269</v>
      </c>
      <c r="N26" s="30">
        <v>0.83419792195420506</v>
      </c>
      <c r="O26" s="30">
        <v>2.1555702148134959</v>
      </c>
      <c r="P26" s="30">
        <v>0.32118349741299124</v>
      </c>
      <c r="Q26" s="30">
        <v>0.49518595067270521</v>
      </c>
      <c r="R26" s="30">
        <v>4.3733940936738769</v>
      </c>
      <c r="S26" s="30">
        <v>-1.0027793110794714</v>
      </c>
      <c r="T26" s="30">
        <v>4.1496793898235351</v>
      </c>
      <c r="U26" s="30">
        <v>-1.2913119437903742</v>
      </c>
      <c r="V26" s="30">
        <v>1.1736029610905696</v>
      </c>
      <c r="W26" s="40">
        <v>1.6296131687619786</v>
      </c>
      <c r="X26" s="40">
        <v>-0.92962497478239481</v>
      </c>
      <c r="Y26" s="40">
        <v>-11.140225340335764</v>
      </c>
      <c r="Z26" s="40">
        <v>-7.1526707606195288</v>
      </c>
      <c r="AA26" s="40">
        <v>4.3451115717281885</v>
      </c>
    </row>
    <row r="27" spans="4:27" ht="25.5" customHeight="1">
      <c r="D27" s="29" t="s">
        <v>32</v>
      </c>
      <c r="E27" s="30">
        <v>0.20549398934393004</v>
      </c>
      <c r="F27" s="30">
        <v>2.1965091693439076</v>
      </c>
      <c r="G27" s="30">
        <v>-0.56240839720841374</v>
      </c>
      <c r="H27" s="30">
        <v>0.48206097361520595</v>
      </c>
      <c r="I27" s="30">
        <v>-0.53339625023703929</v>
      </c>
      <c r="J27" s="30">
        <v>-1.8745733197200742E-2</v>
      </c>
      <c r="K27" s="30">
        <v>0.26850198287307059</v>
      </c>
      <c r="L27" s="30">
        <v>0.75249052114563231</v>
      </c>
      <c r="M27" s="30">
        <v>2.1651411717462654</v>
      </c>
      <c r="N27" s="30">
        <v>0.25621335069732076</v>
      </c>
      <c r="O27" s="30">
        <v>-0.67223190769797325</v>
      </c>
      <c r="P27" s="30">
        <v>-2.4449157568946722</v>
      </c>
      <c r="Q27" s="30">
        <v>1.0238752095601322</v>
      </c>
      <c r="R27" s="30">
        <v>2.9220197494705058</v>
      </c>
      <c r="S27" s="30">
        <v>-0.99531906377284818</v>
      </c>
      <c r="T27" s="30">
        <v>-0.84003726180865712</v>
      </c>
      <c r="U27" s="30">
        <v>0.23591700108778202</v>
      </c>
      <c r="V27" s="30">
        <v>-0.847506497648709</v>
      </c>
      <c r="W27" s="40">
        <v>3.5284406861466389</v>
      </c>
      <c r="X27" s="40">
        <v>0.91830089291622397</v>
      </c>
      <c r="Y27" s="40">
        <v>-14.904206277634591</v>
      </c>
      <c r="Z27" s="40">
        <v>2.8973931675841058</v>
      </c>
      <c r="AA27" s="40">
        <v>0.98741668992101683</v>
      </c>
    </row>
    <row r="28" spans="4:27" ht="25.5" customHeight="1">
      <c r="D28" s="29" t="s">
        <v>33</v>
      </c>
      <c r="E28" s="30">
        <v>-2.4203776398853183</v>
      </c>
      <c r="F28" s="30">
        <v>1.0527299432626203</v>
      </c>
      <c r="G28" s="30">
        <v>-1.418313563380813</v>
      </c>
      <c r="H28" s="30">
        <v>1.6471689743401852</v>
      </c>
      <c r="I28" s="30">
        <v>-0.76071790362965963</v>
      </c>
      <c r="J28" s="30">
        <v>2.3354632622187177</v>
      </c>
      <c r="K28" s="30">
        <v>-0.95498437154045712</v>
      </c>
      <c r="L28" s="30">
        <v>-2.2012758450313252</v>
      </c>
      <c r="M28" s="30">
        <v>2.1716768235500838</v>
      </c>
      <c r="N28" s="30">
        <v>3.0712160261650023</v>
      </c>
      <c r="O28" s="30">
        <v>3.9822486552749892</v>
      </c>
      <c r="P28" s="30">
        <v>0.20939760505471749</v>
      </c>
      <c r="Q28" s="30">
        <v>-0.5572572613589899</v>
      </c>
      <c r="R28" s="30">
        <v>0.58442180006392785</v>
      </c>
      <c r="S28" s="30">
        <v>6.2881978783058123E-2</v>
      </c>
      <c r="T28" s="30">
        <v>-0.52651843795276099</v>
      </c>
      <c r="U28" s="30">
        <v>-1.0345136047767212</v>
      </c>
      <c r="V28" s="30">
        <v>1.3110802599112015</v>
      </c>
      <c r="W28" s="40">
        <v>-6.2040655368065352</v>
      </c>
      <c r="X28" s="40">
        <v>-1.5102247226920551</v>
      </c>
      <c r="Y28" s="40">
        <v>4.1345558293633733</v>
      </c>
      <c r="Z28" s="40">
        <v>4.6023125363589434</v>
      </c>
      <c r="AA28" s="40">
        <v>1.8834486803096739</v>
      </c>
    </row>
    <row r="29" spans="4:27" ht="25.5" customHeight="1">
      <c r="D29" s="29" t="s">
        <v>34</v>
      </c>
      <c r="E29" s="30">
        <v>-0.41098335796446728</v>
      </c>
      <c r="F29" s="30">
        <v>9.5338874513628546E-2</v>
      </c>
      <c r="G29" s="30">
        <v>-3.0389769628833774</v>
      </c>
      <c r="H29" s="30">
        <v>-1.4036155576961362</v>
      </c>
      <c r="I29" s="30">
        <v>0.63463032348454185</v>
      </c>
      <c r="J29" s="30">
        <v>-0.75104448809255597</v>
      </c>
      <c r="K29" s="30">
        <v>-0.66443561079009283</v>
      </c>
      <c r="L29" s="30">
        <v>0.72593597780761243</v>
      </c>
      <c r="M29" s="30">
        <v>1.1483219253280108</v>
      </c>
      <c r="N29" s="30">
        <v>-3.1785397594192855</v>
      </c>
      <c r="O29" s="30">
        <v>-2.4914473480182942</v>
      </c>
      <c r="P29" s="30">
        <v>-0.24615244102740297</v>
      </c>
      <c r="Q29" s="30">
        <v>0.9420302008111614</v>
      </c>
      <c r="R29" s="30">
        <v>0.7541812021910399</v>
      </c>
      <c r="S29" s="30">
        <v>-3.3168366412361427</v>
      </c>
      <c r="T29" s="30">
        <v>-1.4803188414355462</v>
      </c>
      <c r="U29" s="30">
        <v>-0.90920775203526816</v>
      </c>
      <c r="V29" s="30">
        <v>0.26842130379705065</v>
      </c>
      <c r="W29" s="40">
        <v>-3.01936038345475</v>
      </c>
      <c r="X29" s="40">
        <v>0.40999205313521081</v>
      </c>
      <c r="Y29" s="40">
        <v>5.6788831136463269</v>
      </c>
      <c r="Z29" s="40">
        <v>-0.18857604786497451</v>
      </c>
      <c r="AA29" s="40">
        <v>-0.68726029745663775</v>
      </c>
    </row>
    <row r="30" spans="4:27" ht="25.5" customHeight="1">
      <c r="D30" s="29" t="s">
        <v>35</v>
      </c>
      <c r="E30" s="30">
        <v>-2.1063056471412156</v>
      </c>
      <c r="F30" s="30">
        <v>-1.7143744893260204</v>
      </c>
      <c r="G30" s="30">
        <v>6.1420853549404297</v>
      </c>
      <c r="H30" s="30">
        <v>4.3427582861291558</v>
      </c>
      <c r="I30" s="30">
        <v>-0.31241262659826852</v>
      </c>
      <c r="J30" s="30">
        <v>-1.7913474955225217</v>
      </c>
      <c r="K30" s="30">
        <v>0.66982948657559049</v>
      </c>
      <c r="L30" s="30">
        <v>9.5963935414045132E-2</v>
      </c>
      <c r="M30" s="30">
        <v>1.4187942334926262</v>
      </c>
      <c r="N30" s="30">
        <v>-1.5919438829706922</v>
      </c>
      <c r="O30" s="30">
        <v>-0.59568319266729564</v>
      </c>
      <c r="P30" s="30">
        <v>1.1180059293627753</v>
      </c>
      <c r="Q30" s="30">
        <v>1.8303984585098965</v>
      </c>
      <c r="R30" s="30">
        <v>0.51110748975717879</v>
      </c>
      <c r="S30" s="30">
        <v>2.3537907055171337</v>
      </c>
      <c r="T30" s="30">
        <v>-0.90297080115187001</v>
      </c>
      <c r="U30" s="30">
        <v>-0.41582598702322171</v>
      </c>
      <c r="V30" s="30">
        <v>-2.0402967772945146</v>
      </c>
      <c r="W30" s="40">
        <v>0.44881465058683734</v>
      </c>
      <c r="X30" s="40">
        <v>-0.28612294225175416</v>
      </c>
      <c r="Y30" s="40">
        <v>5.3904683160969746</v>
      </c>
      <c r="Z30" s="40">
        <v>7.9173708472080051E-2</v>
      </c>
      <c r="AA30" s="40">
        <v>12.683200572300146</v>
      </c>
    </row>
    <row r="31" spans="4:27" ht="25.5" customHeight="1">
      <c r="D31" s="29" t="s">
        <v>36</v>
      </c>
      <c r="E31" s="30">
        <v>-4.9518127231571345</v>
      </c>
      <c r="F31" s="30">
        <v>0.47435669772752931</v>
      </c>
      <c r="G31" s="30">
        <v>4.0948843433860294</v>
      </c>
      <c r="H31" s="30">
        <v>-1.1076059762746171</v>
      </c>
      <c r="I31" s="30">
        <v>-2.345767347550598</v>
      </c>
      <c r="J31" s="30">
        <v>-0.67258853004423802</v>
      </c>
      <c r="K31" s="30">
        <v>2.5158658408513945</v>
      </c>
      <c r="L31" s="30">
        <v>0.40784377475202582</v>
      </c>
      <c r="M31" s="30">
        <v>-0.56797776859296434</v>
      </c>
      <c r="N31" s="30">
        <v>-1.4469682868750944</v>
      </c>
      <c r="O31" s="30">
        <v>0.89015818985649364</v>
      </c>
      <c r="P31" s="30">
        <v>-0.30755397509252269</v>
      </c>
      <c r="Q31" s="30">
        <v>1.130722523534522</v>
      </c>
      <c r="R31" s="30">
        <v>-0.68681361616538261</v>
      </c>
      <c r="S31" s="30">
        <v>2.2273201140886156</v>
      </c>
      <c r="T31" s="30">
        <v>-0.4341677215940698</v>
      </c>
      <c r="U31" s="30">
        <v>-0.47644582829488025</v>
      </c>
      <c r="V31" s="30">
        <v>-1.9915507853026648</v>
      </c>
      <c r="W31" s="40">
        <v>5.7909001294489393</v>
      </c>
      <c r="X31" s="40">
        <v>-2.0278753908033798</v>
      </c>
      <c r="Y31" s="40">
        <v>1.909904592837619</v>
      </c>
      <c r="Z31" s="40">
        <v>-4.1278369921753155</v>
      </c>
      <c r="AA31" s="40">
        <v>3.7310143683337182</v>
      </c>
    </row>
    <row r="32" spans="4:27" ht="25.5" customHeight="1">
      <c r="D32" s="29" t="s">
        <v>37</v>
      </c>
      <c r="E32" s="30">
        <v>2.1827331734792121</v>
      </c>
      <c r="F32" s="30">
        <v>-1.1690745534986835E-2</v>
      </c>
      <c r="G32" s="30">
        <v>0.26352897690371524</v>
      </c>
      <c r="H32" s="30">
        <v>-1.025074640267587</v>
      </c>
      <c r="I32" s="30">
        <v>0.45165687335333438</v>
      </c>
      <c r="J32" s="30">
        <v>-0.48187058019266704</v>
      </c>
      <c r="K32" s="30">
        <v>0.52085311130207756</v>
      </c>
      <c r="L32" s="30">
        <v>1.1370767144515126</v>
      </c>
      <c r="M32" s="30">
        <v>0.3573266137912201</v>
      </c>
      <c r="N32" s="30">
        <v>1.9785399513300828</v>
      </c>
      <c r="O32" s="30">
        <v>1.5726983374169556</v>
      </c>
      <c r="P32" s="30">
        <v>-1.1465329719815953</v>
      </c>
      <c r="Q32" s="30">
        <v>1.535278048778399</v>
      </c>
      <c r="R32" s="30">
        <v>0.2371642947529784</v>
      </c>
      <c r="S32" s="30">
        <v>0.65396810535998107</v>
      </c>
      <c r="T32" s="30">
        <v>-0.53418218607055312</v>
      </c>
      <c r="U32" s="30">
        <v>-0.5459320403084722</v>
      </c>
      <c r="V32" s="30">
        <v>-0.82629781986509609</v>
      </c>
      <c r="W32" s="40">
        <v>-2.4339451859265671</v>
      </c>
      <c r="X32" s="40">
        <v>0.56227307611877997</v>
      </c>
      <c r="Y32" s="40">
        <v>3.5354097728031997</v>
      </c>
      <c r="Z32" s="40">
        <v>-2.6148925551918833</v>
      </c>
      <c r="AA32" s="40">
        <v>1.3155944424352972</v>
      </c>
    </row>
    <row r="33" spans="4:27" ht="25.5" customHeight="1">
      <c r="D33" s="29" t="s">
        <v>38</v>
      </c>
      <c r="E33" s="30">
        <v>0.20014616803845087</v>
      </c>
      <c r="F33" s="30">
        <v>-1.2811327098064984</v>
      </c>
      <c r="G33" s="30">
        <v>-3.1171461995231797</v>
      </c>
      <c r="H33" s="30">
        <v>0.87687454322700198</v>
      </c>
      <c r="I33" s="30">
        <v>0.24087784921171806</v>
      </c>
      <c r="J33" s="30">
        <v>-1.320292099660425</v>
      </c>
      <c r="K33" s="30">
        <v>-0.18897186577097047</v>
      </c>
      <c r="L33" s="30">
        <v>0.47779797166533911</v>
      </c>
      <c r="M33" s="30">
        <v>-1.4253157854787535</v>
      </c>
      <c r="N33" s="30">
        <v>2.5779600553303972</v>
      </c>
      <c r="O33" s="30">
        <v>-0.2049458207688537</v>
      </c>
      <c r="P33" s="30">
        <v>0.16271825564326825</v>
      </c>
      <c r="Q33" s="30">
        <v>-0.68286576536201737</v>
      </c>
      <c r="R33" s="30">
        <v>1.6833666360378974</v>
      </c>
      <c r="S33" s="30">
        <v>1.5555756758053985</v>
      </c>
      <c r="T33" s="30">
        <v>-2.507025797008744</v>
      </c>
      <c r="U33" s="30">
        <v>-1.856996221382734</v>
      </c>
      <c r="V33" s="30">
        <v>1.3484387774696405</v>
      </c>
      <c r="W33" s="40">
        <v>-1.3479799412068116</v>
      </c>
      <c r="X33" s="40">
        <v>1.4920777231314908</v>
      </c>
      <c r="Y33" s="40">
        <v>1.0165328201684254</v>
      </c>
      <c r="Z33" s="40">
        <v>7.8958318945199224E-2</v>
      </c>
      <c r="AA33" s="40">
        <v>0.28841505683192548</v>
      </c>
    </row>
    <row r="34" spans="4:27" ht="25.5" customHeight="1">
      <c r="D34" s="29" t="s">
        <v>39</v>
      </c>
      <c r="E34" s="30">
        <v>-0.8081077671772241</v>
      </c>
      <c r="F34" s="30">
        <v>0.91280043462003135</v>
      </c>
      <c r="G34" s="30">
        <v>-3.1163654304805055</v>
      </c>
      <c r="H34" s="30">
        <v>2.9099485306748107</v>
      </c>
      <c r="I34" s="30">
        <v>-0.85317416860604123</v>
      </c>
      <c r="J34" s="30">
        <v>0.13092866313482165</v>
      </c>
      <c r="K34" s="30">
        <v>0.99553097023070691</v>
      </c>
      <c r="L34" s="30">
        <v>2.1084175306756769</v>
      </c>
      <c r="M34" s="30">
        <v>-1.4892079935594937</v>
      </c>
      <c r="N34" s="30">
        <v>1.0096664656580989</v>
      </c>
      <c r="O34" s="30">
        <v>-0.10835685618026947</v>
      </c>
      <c r="P34" s="30">
        <v>2.5295196125598718</v>
      </c>
      <c r="Q34" s="30">
        <v>-2.4277967304171755</v>
      </c>
      <c r="R34" s="30">
        <v>0.4484090081432246</v>
      </c>
      <c r="S34" s="30">
        <v>-0.96099525387529638</v>
      </c>
      <c r="T34" s="30">
        <v>-0.76577129484934892</v>
      </c>
      <c r="U34" s="30">
        <v>0.66819743281949506</v>
      </c>
      <c r="V34" s="30">
        <v>-2.1632278849569864</v>
      </c>
      <c r="W34" s="40">
        <v>1.2499567698201597</v>
      </c>
      <c r="X34" s="40">
        <v>0.63298065633994316</v>
      </c>
      <c r="Y34" s="40">
        <v>1.2610217666685131</v>
      </c>
      <c r="Z34" s="40">
        <v>0.38689786690782046</v>
      </c>
      <c r="AA34" s="40">
        <v>-5.3896795799987967</v>
      </c>
    </row>
    <row r="35" spans="4:27" ht="25.5" customHeight="1">
      <c r="D35" s="31" t="s">
        <v>40</v>
      </c>
      <c r="E35" s="32">
        <v>0.42120743632927393</v>
      </c>
      <c r="F35" s="32">
        <v>-1.8934443267406453</v>
      </c>
      <c r="G35" s="32">
        <v>-0.96333875652325762</v>
      </c>
      <c r="H35" s="32">
        <v>-3.4600146867040271</v>
      </c>
      <c r="I35" s="32">
        <v>-0.1330619161420965</v>
      </c>
      <c r="J35" s="32">
        <v>0.23843764888566987</v>
      </c>
      <c r="K35" s="32">
        <v>1.7989768644290471</v>
      </c>
      <c r="L35" s="32">
        <v>-1.1684117355856616</v>
      </c>
      <c r="M35" s="32">
        <v>-1.1568777176579337</v>
      </c>
      <c r="N35" s="32">
        <v>0.85521226835201247</v>
      </c>
      <c r="O35" s="32">
        <v>1.7851178551753444</v>
      </c>
      <c r="P35" s="32">
        <v>0.32320999149375584</v>
      </c>
      <c r="Q35" s="32">
        <v>1.1609720787485678</v>
      </c>
      <c r="R35" s="32">
        <v>-1.7576747354225875</v>
      </c>
      <c r="S35" s="32">
        <v>-1.1137311276659179</v>
      </c>
      <c r="T35" s="32">
        <v>3.3215269297981465E-2</v>
      </c>
      <c r="U35" s="32">
        <v>1.444833069592244</v>
      </c>
      <c r="V35" s="32">
        <v>-1.3243913407398833</v>
      </c>
      <c r="W35" s="41">
        <v>2.0361154538829807</v>
      </c>
      <c r="X35" s="41">
        <v>0.6938189712477838</v>
      </c>
      <c r="Y35" s="41">
        <v>-0.77315205769686868</v>
      </c>
      <c r="Z35" s="41">
        <v>0.88715613673613358</v>
      </c>
      <c r="AA35" s="41" t="s">
        <v>82</v>
      </c>
    </row>
    <row r="36" spans="4:27" ht="25.5" customHeight="1"/>
    <row r="37" spans="4:27" ht="25.5" customHeight="1">
      <c r="D37" s="129" t="s">
        <v>42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4:27" ht="25.5" customHeight="1">
      <c r="D38" s="130" t="s">
        <v>76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4:27" ht="25.5" customHeight="1">
      <c r="D39" s="128" t="s">
        <v>77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4:27" ht="25.5" customHeight="1">
      <c r="D40" s="27"/>
      <c r="E40" s="28">
        <v>2000</v>
      </c>
      <c r="F40" s="28">
        <v>2001</v>
      </c>
      <c r="G40" s="28">
        <v>2002</v>
      </c>
      <c r="H40" s="28">
        <v>2003</v>
      </c>
      <c r="I40" s="28">
        <v>2004</v>
      </c>
      <c r="J40" s="28">
        <v>2005</v>
      </c>
      <c r="K40" s="28">
        <v>2006</v>
      </c>
      <c r="L40" s="28">
        <v>2007</v>
      </c>
      <c r="M40" s="28">
        <v>2008</v>
      </c>
      <c r="N40" s="28">
        <v>2009</v>
      </c>
      <c r="O40" s="28">
        <v>2010</v>
      </c>
      <c r="P40" s="28">
        <v>2011</v>
      </c>
      <c r="Q40" s="28">
        <v>2012</v>
      </c>
      <c r="R40" s="28">
        <v>2013</v>
      </c>
      <c r="S40" s="28">
        <v>2014</v>
      </c>
      <c r="T40" s="28">
        <v>2015</v>
      </c>
      <c r="U40" s="28">
        <v>2016</v>
      </c>
      <c r="V40" s="28">
        <v>2017</v>
      </c>
      <c r="W40" s="28">
        <v>2018</v>
      </c>
      <c r="X40" s="28">
        <v>2019</v>
      </c>
      <c r="Y40" s="28">
        <v>2020</v>
      </c>
      <c r="Z40" s="28">
        <v>2021</v>
      </c>
      <c r="AA40" s="28">
        <v>2022</v>
      </c>
    </row>
    <row r="41" spans="4:27" ht="25.5" customHeight="1">
      <c r="D41" s="29" t="s">
        <v>29</v>
      </c>
      <c r="E41" s="30" t="s">
        <v>82</v>
      </c>
      <c r="F41" s="30">
        <v>0.4441733371088219</v>
      </c>
      <c r="G41" s="30">
        <v>2.21291124697931E-2</v>
      </c>
      <c r="H41" s="30">
        <v>0.10579458550898924</v>
      </c>
      <c r="I41" s="30">
        <v>0.29146039447649486</v>
      </c>
      <c r="J41" s="30">
        <v>-2.4699086357141464</v>
      </c>
      <c r="K41" s="30">
        <v>3.6352260239035372</v>
      </c>
      <c r="L41" s="30">
        <v>0.45095956090943634</v>
      </c>
      <c r="M41" s="30">
        <v>0.64986145146339602</v>
      </c>
      <c r="N41" s="30">
        <v>-0.33601765508382009</v>
      </c>
      <c r="O41" s="30">
        <v>0.81976742347795728</v>
      </c>
      <c r="P41" s="30">
        <v>0.20174692848689002</v>
      </c>
      <c r="Q41" s="30">
        <v>6.9666879651084868</v>
      </c>
      <c r="R41" s="30">
        <v>0.31812632619099279</v>
      </c>
      <c r="S41" s="30">
        <v>-4.6344368967332628E-3</v>
      </c>
      <c r="T41" s="30">
        <v>-4.7739260534696015E-2</v>
      </c>
      <c r="U41" s="30">
        <v>-1.1687705847753471</v>
      </c>
      <c r="V41" s="30">
        <v>7.615209646876564</v>
      </c>
      <c r="W41" s="40">
        <v>3.7372783323561753</v>
      </c>
      <c r="X41" s="40">
        <v>2.9720032087865</v>
      </c>
      <c r="Y41" s="40">
        <v>0.41859508966923809</v>
      </c>
      <c r="Z41" s="40">
        <v>-1.2379107881584139</v>
      </c>
      <c r="AA41" s="40">
        <v>0.11355332212059643</v>
      </c>
    </row>
    <row r="42" spans="4:27" ht="25.5" customHeight="1">
      <c r="D42" s="29" t="s">
        <v>30</v>
      </c>
      <c r="E42" s="30">
        <v>1.0589976302113779</v>
      </c>
      <c r="F42" s="30">
        <v>-0.31409437862055523</v>
      </c>
      <c r="G42" s="30">
        <v>-1.0460514967315593</v>
      </c>
      <c r="H42" s="30">
        <v>1.0906213810559118</v>
      </c>
      <c r="I42" s="30">
        <v>1.00709028983621</v>
      </c>
      <c r="J42" s="30">
        <v>-2.1935154967009152</v>
      </c>
      <c r="K42" s="30">
        <v>-1.8294763517609725</v>
      </c>
      <c r="L42" s="30">
        <v>0.61800785204906283</v>
      </c>
      <c r="M42" s="30">
        <v>-2.7490790544047794</v>
      </c>
      <c r="N42" s="30">
        <v>2.0717859362156199</v>
      </c>
      <c r="O42" s="30">
        <v>2.8937481824288458</v>
      </c>
      <c r="P42" s="30">
        <v>0.63863176208402983</v>
      </c>
      <c r="Q42" s="30">
        <v>-0.35529492065107249</v>
      </c>
      <c r="R42" s="30">
        <v>-0.76589111215472627</v>
      </c>
      <c r="S42" s="30">
        <v>0.1581980789122861</v>
      </c>
      <c r="T42" s="30">
        <v>-0.63389656876791101</v>
      </c>
      <c r="U42" s="30">
        <v>0.38743034636354867</v>
      </c>
      <c r="V42" s="30">
        <v>-1.0991764473063381</v>
      </c>
      <c r="W42" s="40">
        <v>-2.0651866056084489</v>
      </c>
      <c r="X42" s="40">
        <v>-2.6451474969968802</v>
      </c>
      <c r="Y42" s="40">
        <v>-0.32961031804257246</v>
      </c>
      <c r="Z42" s="40">
        <v>-0.73691332709894253</v>
      </c>
      <c r="AA42" s="40">
        <v>1.1821218509640907</v>
      </c>
    </row>
    <row r="43" spans="4:27" ht="25.5" customHeight="1">
      <c r="D43" s="29" t="s">
        <v>31</v>
      </c>
      <c r="E43" s="30">
        <v>0.15640042923423803</v>
      </c>
      <c r="F43" s="30">
        <v>-0.18977728088559465</v>
      </c>
      <c r="G43" s="30">
        <v>1.6893976844022385</v>
      </c>
      <c r="H43" s="30">
        <v>-2.0223644776038441</v>
      </c>
      <c r="I43" s="30">
        <v>0.19130590278717552</v>
      </c>
      <c r="J43" s="30">
        <v>1.3328051490448578</v>
      </c>
      <c r="K43" s="30">
        <v>1.9127500521124441</v>
      </c>
      <c r="L43" s="30">
        <v>2.2982241930380454E-2</v>
      </c>
      <c r="M43" s="30">
        <v>3.1420862342651068</v>
      </c>
      <c r="N43" s="30">
        <v>-0.7508551689208498</v>
      </c>
      <c r="O43" s="30">
        <v>-0.40785388346248341</v>
      </c>
      <c r="P43" s="30">
        <v>1.8487683756992279</v>
      </c>
      <c r="Q43" s="30">
        <v>-0.17731788176518215</v>
      </c>
      <c r="R43" s="30">
        <v>1.0065062539140524</v>
      </c>
      <c r="S43" s="30">
        <v>-0.54654579540140968</v>
      </c>
      <c r="T43" s="30">
        <v>-2.0898554365496702</v>
      </c>
      <c r="U43" s="30">
        <v>-1.1122223794771902</v>
      </c>
      <c r="V43" s="30">
        <v>-5.9071509144728811</v>
      </c>
      <c r="W43" s="40">
        <v>-0.1972774328037219</v>
      </c>
      <c r="X43" s="40">
        <v>-2.267255563873305</v>
      </c>
      <c r="Y43" s="40">
        <v>10.911297486601669</v>
      </c>
      <c r="Z43" s="40">
        <v>2.5953238682052904</v>
      </c>
      <c r="AA43" s="40">
        <v>8.4547799844703064E-2</v>
      </c>
    </row>
    <row r="44" spans="4:27" ht="25.5" customHeight="1">
      <c r="D44" s="29" t="s">
        <v>32</v>
      </c>
      <c r="E44" s="30">
        <v>-1.1838493570059949E-2</v>
      </c>
      <c r="F44" s="30">
        <v>-0.26081117355712946</v>
      </c>
      <c r="G44" s="30">
        <v>-1.0992131883067247</v>
      </c>
      <c r="H44" s="30">
        <v>0.10470435851066551</v>
      </c>
      <c r="I44" s="30">
        <v>3.396666743106902</v>
      </c>
      <c r="J44" s="30">
        <v>-1.1835435203277456</v>
      </c>
      <c r="K44" s="30">
        <v>7.1932152342912836E-2</v>
      </c>
      <c r="L44" s="30">
        <v>4.1482435969426579</v>
      </c>
      <c r="M44" s="30">
        <v>-0.54070609462342212</v>
      </c>
      <c r="N44" s="30">
        <v>2.9196177903186848</v>
      </c>
      <c r="O44" s="30">
        <v>-0.50591392318527495</v>
      </c>
      <c r="P44" s="30">
        <v>-0.58021323352696053</v>
      </c>
      <c r="Q44" s="30">
        <v>1.6862747894306196</v>
      </c>
      <c r="R44" s="30">
        <v>-3.5143702282693368</v>
      </c>
      <c r="S44" s="30">
        <v>-3.1236818412525569</v>
      </c>
      <c r="T44" s="30">
        <v>1.5624417209648023</v>
      </c>
      <c r="U44" s="30">
        <v>0.21286906342170564</v>
      </c>
      <c r="V44" s="30">
        <v>1.999003453668835</v>
      </c>
      <c r="W44" s="40">
        <v>1.5350700833999475</v>
      </c>
      <c r="X44" s="40">
        <v>-0.89328603404269513</v>
      </c>
      <c r="Y44" s="40">
        <v>-7.7192274986001008</v>
      </c>
      <c r="Z44" s="40">
        <v>0.21588725213328441</v>
      </c>
      <c r="AA44" s="40">
        <v>-0.84056371516028072</v>
      </c>
    </row>
    <row r="45" spans="4:27" ht="25.5" customHeight="1">
      <c r="D45" s="29" t="s">
        <v>33</v>
      </c>
      <c r="E45" s="30">
        <v>0.90812171342347092</v>
      </c>
      <c r="F45" s="30">
        <v>-2.5053423565459587</v>
      </c>
      <c r="G45" s="30">
        <v>1.3580754733577116</v>
      </c>
      <c r="H45" s="30">
        <v>-5.0958829143354922E-2</v>
      </c>
      <c r="I45" s="30">
        <v>-0.84598982666543865</v>
      </c>
      <c r="J45" s="30">
        <v>1.815898270511318</v>
      </c>
      <c r="K45" s="30">
        <v>-0.39310791520920096</v>
      </c>
      <c r="L45" s="30">
        <v>-1.9051016839254808</v>
      </c>
      <c r="M45" s="30">
        <v>1.476352044280782</v>
      </c>
      <c r="N45" s="30">
        <v>-0.26171878847699448</v>
      </c>
      <c r="O45" s="30">
        <v>1.0118857415702287</v>
      </c>
      <c r="P45" s="30">
        <v>0.74963070585283287</v>
      </c>
      <c r="Q45" s="30">
        <v>-0.66897754187336123</v>
      </c>
      <c r="R45" s="30">
        <v>4.1284789523521992</v>
      </c>
      <c r="S45" s="30">
        <v>1.4868136033212132</v>
      </c>
      <c r="T45" s="30">
        <v>-1.2946594503148057</v>
      </c>
      <c r="U45" s="30">
        <v>0.45495236356243307</v>
      </c>
      <c r="V45" s="30">
        <v>0.58863648780691502</v>
      </c>
      <c r="W45" s="40">
        <v>-0.4724079123765268</v>
      </c>
      <c r="X45" s="40">
        <v>-0.12565336636995994</v>
      </c>
      <c r="Y45" s="40">
        <v>2.9148554485323386</v>
      </c>
      <c r="Z45" s="40">
        <v>-1.7932425543803476</v>
      </c>
      <c r="AA45" s="40">
        <v>1.053876585265745</v>
      </c>
    </row>
    <row r="46" spans="4:27" ht="25.5" customHeight="1">
      <c r="D46" s="29" t="s">
        <v>34</v>
      </c>
      <c r="E46" s="30">
        <v>1.6083344512071607</v>
      </c>
      <c r="F46" s="30">
        <v>1.3757053866714664</v>
      </c>
      <c r="G46" s="30">
        <v>-2.0113157354266664</v>
      </c>
      <c r="H46" s="30">
        <v>-0.65338142900448481</v>
      </c>
      <c r="I46" s="30">
        <v>1.0878807929565637</v>
      </c>
      <c r="J46" s="30">
        <v>0.19831694604977024</v>
      </c>
      <c r="K46" s="30">
        <v>1.4499656279110873</v>
      </c>
      <c r="L46" s="30">
        <v>0.80096511034450923</v>
      </c>
      <c r="M46" s="30">
        <v>-0.74266457126916929</v>
      </c>
      <c r="N46" s="30">
        <v>0.35512414851903706</v>
      </c>
      <c r="O46" s="30">
        <v>1.9402185338590394</v>
      </c>
      <c r="P46" s="30">
        <v>-0.44803664713171099</v>
      </c>
      <c r="Q46" s="30">
        <v>1.0538322337703132</v>
      </c>
      <c r="R46" s="30">
        <v>-0.8848331503619411</v>
      </c>
      <c r="S46" s="30">
        <v>0.61935450162871053</v>
      </c>
      <c r="T46" s="30">
        <v>-0.20059810433002978</v>
      </c>
      <c r="U46" s="30">
        <v>-0.42762770251577598</v>
      </c>
      <c r="V46" s="30">
        <v>0.82203216700293957</v>
      </c>
      <c r="W46" s="40">
        <v>-3.3467440406779403</v>
      </c>
      <c r="X46" s="40">
        <v>0.14430141271881691</v>
      </c>
      <c r="Y46" s="40">
        <v>0.5818944209415422</v>
      </c>
      <c r="Z46" s="40">
        <v>0.1745415680646234</v>
      </c>
      <c r="AA46" s="40">
        <v>-3.0782726321509912E-2</v>
      </c>
    </row>
    <row r="47" spans="4:27" ht="25.5" customHeight="1">
      <c r="D47" s="29" t="s">
        <v>35</v>
      </c>
      <c r="E47" s="30">
        <v>-0.1778537839599359</v>
      </c>
      <c r="F47" s="30">
        <v>-0.50088494541374873</v>
      </c>
      <c r="G47" s="30">
        <v>9.9223007790771867E-2</v>
      </c>
      <c r="H47" s="30">
        <v>0.6772769168950532</v>
      </c>
      <c r="I47" s="30">
        <v>0.15696624102301548</v>
      </c>
      <c r="J47" s="30">
        <v>1.6490914146201296</v>
      </c>
      <c r="K47" s="30">
        <v>-0.19125426177835081</v>
      </c>
      <c r="L47" s="30">
        <v>0.23537877493577941</v>
      </c>
      <c r="M47" s="30">
        <v>8.1495771305806208E-2</v>
      </c>
      <c r="N47" s="30">
        <v>0.49900324600051782</v>
      </c>
      <c r="O47" s="30">
        <v>-1.1892334562587092</v>
      </c>
      <c r="P47" s="30">
        <v>1.6239801647496499</v>
      </c>
      <c r="Q47" s="30">
        <v>0.24340523648462842</v>
      </c>
      <c r="R47" s="30">
        <v>2.7660611860973017</v>
      </c>
      <c r="S47" s="30">
        <v>-0.60608560071625517</v>
      </c>
      <c r="T47" s="30">
        <v>-1.4219421530010656</v>
      </c>
      <c r="U47" s="30">
        <v>-2.6758224214251669E-2</v>
      </c>
      <c r="V47" s="30">
        <v>0.64838846968746644</v>
      </c>
      <c r="W47" s="40">
        <v>1.256330367783498</v>
      </c>
      <c r="X47" s="40">
        <v>0.97990305176485215</v>
      </c>
      <c r="Y47" s="40">
        <v>1.6131886022541231E-2</v>
      </c>
      <c r="Z47" s="40">
        <v>0.65757771109964391</v>
      </c>
      <c r="AA47" s="40">
        <v>-0.61205801445084473</v>
      </c>
    </row>
    <row r="48" spans="4:27" ht="25.5" customHeight="1">
      <c r="D48" s="29" t="s">
        <v>36</v>
      </c>
      <c r="E48" s="30">
        <v>-0.419086389620138</v>
      </c>
      <c r="F48" s="30">
        <v>-0.44948297888836031</v>
      </c>
      <c r="G48" s="30">
        <v>3.4348409798723445E-2</v>
      </c>
      <c r="H48" s="30">
        <v>0.78966746459601111</v>
      </c>
      <c r="I48" s="30">
        <v>-4.1239465140585629E-2</v>
      </c>
      <c r="J48" s="30">
        <v>0.10394810231351137</v>
      </c>
      <c r="K48" s="30">
        <v>0.50064947781489622</v>
      </c>
      <c r="L48" s="30">
        <v>-1.4700858602134326</v>
      </c>
      <c r="M48" s="30">
        <v>0.8950859326293914</v>
      </c>
      <c r="N48" s="30">
        <v>1.3088670330372087</v>
      </c>
      <c r="O48" s="30">
        <v>1.2983092910854532</v>
      </c>
      <c r="P48" s="30">
        <v>-0.14426023070117644</v>
      </c>
      <c r="Q48" s="30">
        <v>-1.2792300945738355</v>
      </c>
      <c r="R48" s="30">
        <v>0.41888507203375891</v>
      </c>
      <c r="S48" s="30">
        <v>-0.13638326843030679</v>
      </c>
      <c r="T48" s="30">
        <v>-0.89656028680121791</v>
      </c>
      <c r="U48" s="30">
        <v>9.9687839427153868E-2</v>
      </c>
      <c r="V48" s="30">
        <v>-0.21158778300520709</v>
      </c>
      <c r="W48" s="40">
        <v>1.0997613302976106</v>
      </c>
      <c r="X48" s="40">
        <v>1.3425357154949857</v>
      </c>
      <c r="Y48" s="40">
        <v>-1.5460036336502503</v>
      </c>
      <c r="Z48" s="40">
        <v>-0.69129589118365198</v>
      </c>
      <c r="AA48" s="40">
        <v>0.30875636199250156</v>
      </c>
    </row>
    <row r="49" spans="4:27" ht="25.5" customHeight="1">
      <c r="D49" s="29" t="s">
        <v>37</v>
      </c>
      <c r="E49" s="30">
        <v>0.65620770221259672</v>
      </c>
      <c r="F49" s="30">
        <v>2.0831804847827096</v>
      </c>
      <c r="G49" s="30">
        <v>-2.0805908117644156</v>
      </c>
      <c r="H49" s="30">
        <v>-2.559926936714918E-2</v>
      </c>
      <c r="I49" s="30">
        <v>0.41977782152426979</v>
      </c>
      <c r="J49" s="30">
        <v>-0.39987340575510233</v>
      </c>
      <c r="K49" s="30">
        <v>1.9211837088949135</v>
      </c>
      <c r="L49" s="30">
        <v>3.6197467814789164</v>
      </c>
      <c r="M49" s="30">
        <v>0.60330380853301779</v>
      </c>
      <c r="N49" s="30">
        <v>0.1175944257631123</v>
      </c>
      <c r="O49" s="30">
        <v>-0.23949515591920045</v>
      </c>
      <c r="P49" s="30">
        <v>-0.48989324096865294</v>
      </c>
      <c r="Q49" s="30">
        <v>1.5996419748562252</v>
      </c>
      <c r="R49" s="30">
        <v>0.46682498061909605</v>
      </c>
      <c r="S49" s="30">
        <v>-0.18723355109340201</v>
      </c>
      <c r="T49" s="30">
        <v>1.1548574811555579</v>
      </c>
      <c r="U49" s="30">
        <v>-1.449196939736408</v>
      </c>
      <c r="V49" s="30">
        <v>2.1789786877149497</v>
      </c>
      <c r="W49" s="40">
        <v>-0.93103659319788701</v>
      </c>
      <c r="X49" s="40">
        <v>0.44885411797348507</v>
      </c>
      <c r="Y49" s="40">
        <v>-5.1153704703177372E-2</v>
      </c>
      <c r="Z49" s="40">
        <v>-1.2540814520689225</v>
      </c>
      <c r="AA49" s="40">
        <v>1.2549327291758727</v>
      </c>
    </row>
    <row r="50" spans="4:27" ht="25.5" customHeight="1">
      <c r="D50" s="29" t="s">
        <v>38</v>
      </c>
      <c r="E50" s="30">
        <v>-1.917670905238178</v>
      </c>
      <c r="F50" s="30">
        <v>-0.96333145700782108</v>
      </c>
      <c r="G50" s="30">
        <v>1.7105575649747351</v>
      </c>
      <c r="H50" s="30">
        <v>-0.25129266339064538</v>
      </c>
      <c r="I50" s="30">
        <v>1.8826648649755251</v>
      </c>
      <c r="J50" s="30">
        <v>0.83578968531898834</v>
      </c>
      <c r="K50" s="30">
        <v>0.27564709911074292</v>
      </c>
      <c r="L50" s="30">
        <v>-1.424548544212656</v>
      </c>
      <c r="M50" s="30">
        <v>0.35646332667607084</v>
      </c>
      <c r="N50" s="30">
        <v>1.9874037893951257</v>
      </c>
      <c r="O50" s="30">
        <v>0.26441654678501791</v>
      </c>
      <c r="P50" s="30">
        <v>0.20593624348568262</v>
      </c>
      <c r="Q50" s="30">
        <v>-0.57221188985232541</v>
      </c>
      <c r="R50" s="30">
        <v>-1.2645423660799793</v>
      </c>
      <c r="S50" s="30">
        <v>1.2253132905590602</v>
      </c>
      <c r="T50" s="30">
        <v>2.2369867532749943</v>
      </c>
      <c r="U50" s="30">
        <v>0.42314007966703926</v>
      </c>
      <c r="V50" s="30">
        <v>-0.30375224632122055</v>
      </c>
      <c r="W50" s="40">
        <v>0.24152319135759548</v>
      </c>
      <c r="X50" s="40">
        <v>-8.6182519484412357E-2</v>
      </c>
      <c r="Y50" s="40">
        <v>0.91073434772408479</v>
      </c>
      <c r="Z50" s="40">
        <v>0.15341989872876827</v>
      </c>
      <c r="AA50" s="40">
        <v>0.2712140536342833</v>
      </c>
    </row>
    <row r="51" spans="4:27" ht="25.5" customHeight="1">
      <c r="D51" s="29" t="s">
        <v>39</v>
      </c>
      <c r="E51" s="30">
        <v>1.3337145518885762</v>
      </c>
      <c r="F51" s="30">
        <v>-0.81809337203004873</v>
      </c>
      <c r="G51" s="30">
        <v>-2.0651573754637997</v>
      </c>
      <c r="H51" s="30">
        <v>1.461040631523236</v>
      </c>
      <c r="I51" s="30">
        <v>0.52618217247040189</v>
      </c>
      <c r="J51" s="30">
        <v>9.2326792318520035E-3</v>
      </c>
      <c r="K51" s="30">
        <v>-4.9611015847783602E-2</v>
      </c>
      <c r="L51" s="30">
        <v>1.0790612627727958</v>
      </c>
      <c r="M51" s="30">
        <v>0.91148453643876692</v>
      </c>
      <c r="N51" s="30">
        <v>0.55476588967970919</v>
      </c>
      <c r="O51" s="30">
        <v>-0.90533924430401536</v>
      </c>
      <c r="P51" s="30">
        <v>0.97756912131585771</v>
      </c>
      <c r="Q51" s="30">
        <v>-0.32870438309506866</v>
      </c>
      <c r="R51" s="30">
        <v>1.2769025427208813</v>
      </c>
      <c r="S51" s="30">
        <v>-0.70897502317298633</v>
      </c>
      <c r="T51" s="30">
        <v>-2.9742141710750847</v>
      </c>
      <c r="U51" s="30">
        <v>-0.35398400194782687</v>
      </c>
      <c r="V51" s="30">
        <v>0.38992523298808646</v>
      </c>
      <c r="W51" s="40">
        <v>1.4054670454286322</v>
      </c>
      <c r="X51" s="40">
        <v>0.82649572173936203</v>
      </c>
      <c r="Y51" s="40">
        <v>-2.9800198628843533</v>
      </c>
      <c r="Z51" s="40">
        <v>1.3828003224193086</v>
      </c>
      <c r="AA51" s="40">
        <v>-0.15160835146963425</v>
      </c>
    </row>
    <row r="52" spans="4:27" ht="25.5" customHeight="1">
      <c r="D52" s="31" t="s">
        <v>40</v>
      </c>
      <c r="E52" s="32">
        <v>1.3389557674974295</v>
      </c>
      <c r="F52" s="32">
        <v>0.75542708622884369</v>
      </c>
      <c r="G52" s="32">
        <v>-2.9806491163751891</v>
      </c>
      <c r="H52" s="32">
        <v>0.37748178016083767</v>
      </c>
      <c r="I52" s="32">
        <v>2.187399580238103</v>
      </c>
      <c r="J52" s="32">
        <v>0.95464292144762375</v>
      </c>
      <c r="K52" s="32">
        <v>0.11754697615724563</v>
      </c>
      <c r="L52" s="32">
        <v>1.209761469724091</v>
      </c>
      <c r="M52" s="32">
        <v>1.4345315561615557</v>
      </c>
      <c r="N52" s="32">
        <v>0.53571376174785801</v>
      </c>
      <c r="O52" s="32">
        <v>0.44513803169989874</v>
      </c>
      <c r="P52" s="32">
        <v>-1.2504577707325493</v>
      </c>
      <c r="Q52" s="32">
        <v>0.18829881102544466</v>
      </c>
      <c r="R52" s="32">
        <v>0.75092450417104661</v>
      </c>
      <c r="S52" s="32">
        <v>0.64199382515421899</v>
      </c>
      <c r="T52" s="32">
        <v>0.45039769213499614</v>
      </c>
      <c r="U52" s="32">
        <v>-1.8727018426625608</v>
      </c>
      <c r="V52" s="32">
        <v>0.57698612330565613</v>
      </c>
      <c r="W52" s="41">
        <v>0.84383141324320121</v>
      </c>
      <c r="X52" s="41">
        <v>-1.1872399133542322</v>
      </c>
      <c r="Y52" s="41">
        <v>0.39160486634575165</v>
      </c>
      <c r="Z52" s="41">
        <v>-0.50774478347148655</v>
      </c>
      <c r="AA52" s="41" t="s">
        <v>82</v>
      </c>
    </row>
    <row r="53" spans="4:27" ht="25.5" customHeight="1"/>
    <row r="54" spans="4:27" ht="25.5" customHeight="1">
      <c r="D54" s="129" t="s">
        <v>43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</row>
    <row r="55" spans="4:27" ht="25.5" customHeight="1">
      <c r="D55" s="130" t="s">
        <v>76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4:27" ht="25.5" customHeight="1">
      <c r="D56" s="128" t="s">
        <v>77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</row>
    <row r="57" spans="4:27" ht="25.5" customHeight="1">
      <c r="D57" s="27"/>
      <c r="E57" s="28">
        <v>2000</v>
      </c>
      <c r="F57" s="28">
        <v>2001</v>
      </c>
      <c r="G57" s="28">
        <v>2002</v>
      </c>
      <c r="H57" s="28">
        <v>2003</v>
      </c>
      <c r="I57" s="28">
        <v>2004</v>
      </c>
      <c r="J57" s="28">
        <v>2005</v>
      </c>
      <c r="K57" s="28">
        <v>2006</v>
      </c>
      <c r="L57" s="28">
        <v>2007</v>
      </c>
      <c r="M57" s="28">
        <v>2008</v>
      </c>
      <c r="N57" s="28">
        <v>2009</v>
      </c>
      <c r="O57" s="28">
        <v>2010</v>
      </c>
      <c r="P57" s="28">
        <v>2011</v>
      </c>
      <c r="Q57" s="28">
        <v>2012</v>
      </c>
      <c r="R57" s="28">
        <v>2013</v>
      </c>
      <c r="S57" s="28">
        <v>2014</v>
      </c>
      <c r="T57" s="28">
        <v>2015</v>
      </c>
      <c r="U57" s="28">
        <v>2016</v>
      </c>
      <c r="V57" s="28">
        <v>2017</v>
      </c>
      <c r="W57" s="28">
        <v>2018</v>
      </c>
      <c r="X57" s="28">
        <v>2019</v>
      </c>
      <c r="Y57" s="28">
        <v>2020</v>
      </c>
      <c r="Z57" s="28">
        <v>2021</v>
      </c>
      <c r="AA57" s="28">
        <v>2022</v>
      </c>
    </row>
    <row r="58" spans="4:27" ht="25.5" customHeight="1">
      <c r="D58" s="29" t="s">
        <v>29</v>
      </c>
      <c r="E58" s="30" t="s">
        <v>82</v>
      </c>
      <c r="F58" s="30">
        <v>0.207180339111801</v>
      </c>
      <c r="G58" s="30">
        <v>-2.5147907365563604E-2</v>
      </c>
      <c r="H58" s="30">
        <v>0.36281849344774741</v>
      </c>
      <c r="I58" s="30">
        <v>0.22603922264639031</v>
      </c>
      <c r="J58" s="30">
        <v>-2.4337291469531896</v>
      </c>
      <c r="K58" s="30">
        <v>3.8687123549180136</v>
      </c>
      <c r="L58" s="30">
        <v>0.51767806555729212</v>
      </c>
      <c r="M58" s="30">
        <v>0.67532510407344315</v>
      </c>
      <c r="N58" s="30">
        <v>-0.36246300895763639</v>
      </c>
      <c r="O58" s="30">
        <v>0.83772146206892995</v>
      </c>
      <c r="P58" s="30">
        <v>0.25901962772092446</v>
      </c>
      <c r="Q58" s="30">
        <v>7.833934827719613</v>
      </c>
      <c r="R58" s="30">
        <v>6.9948424722232616E-2</v>
      </c>
      <c r="S58" s="30">
        <v>0.14441037352770358</v>
      </c>
      <c r="T58" s="30">
        <v>-0.17169946728858854</v>
      </c>
      <c r="U58" s="30">
        <v>-1.082668339189552</v>
      </c>
      <c r="V58" s="30">
        <v>8.8512190174386163</v>
      </c>
      <c r="W58" s="40">
        <v>3.6380609678141385</v>
      </c>
      <c r="X58" s="40">
        <v>3.0081581226312215</v>
      </c>
      <c r="Y58" s="40">
        <v>0.50096654516151862</v>
      </c>
      <c r="Z58" s="40">
        <v>-1.1836824534526391</v>
      </c>
      <c r="AA58" s="40">
        <v>0.20828318179852978</v>
      </c>
    </row>
    <row r="59" spans="4:27" ht="25.5" customHeight="1">
      <c r="D59" s="29" t="s">
        <v>30</v>
      </c>
      <c r="E59" s="30">
        <v>0.68848168054600478</v>
      </c>
      <c r="F59" s="30">
        <v>0.32952163465633788</v>
      </c>
      <c r="G59" s="30">
        <v>-0.61650238130754875</v>
      </c>
      <c r="H59" s="30">
        <v>1.0104435925987421</v>
      </c>
      <c r="I59" s="30">
        <v>1.6758864348246139</v>
      </c>
      <c r="J59" s="30">
        <v>-3.9495942716334387</v>
      </c>
      <c r="K59" s="30">
        <v>-2.3606918707503088</v>
      </c>
      <c r="L59" s="30">
        <v>1.3013271398741866</v>
      </c>
      <c r="M59" s="30">
        <v>-2.0451634767681748</v>
      </c>
      <c r="N59" s="30">
        <v>2.8659128181520721</v>
      </c>
      <c r="O59" s="30">
        <v>3.4259823675203638</v>
      </c>
      <c r="P59" s="30">
        <v>0.94443006727362722</v>
      </c>
      <c r="Q59" s="30">
        <v>-0.29084222015005601</v>
      </c>
      <c r="R59" s="30">
        <v>-0.63804751895160106</v>
      </c>
      <c r="S59" s="30">
        <v>-0.17535254324589911</v>
      </c>
      <c r="T59" s="30">
        <v>-0.46109960766839153</v>
      </c>
      <c r="U59" s="30">
        <v>0.58708013078374588</v>
      </c>
      <c r="V59" s="30">
        <v>-1.1623150772946178</v>
      </c>
      <c r="W59" s="40">
        <v>-2.261738669141955</v>
      </c>
      <c r="X59" s="40">
        <v>-2.7186852183823884</v>
      </c>
      <c r="Y59" s="40">
        <v>-0.30195363015146359</v>
      </c>
      <c r="Z59" s="40">
        <v>-0.32108637632549675</v>
      </c>
      <c r="AA59" s="40">
        <v>1.1266800973073421</v>
      </c>
    </row>
    <row r="60" spans="4:27" ht="25.5" customHeight="1">
      <c r="D60" s="29" t="s">
        <v>31</v>
      </c>
      <c r="E60" s="30">
        <v>0.61813555472056692</v>
      </c>
      <c r="F60" s="30">
        <v>-0.30919433160145893</v>
      </c>
      <c r="G60" s="30">
        <v>0.74074958914089883</v>
      </c>
      <c r="H60" s="30">
        <v>-2.3299466947740211</v>
      </c>
      <c r="I60" s="30">
        <v>1.2410760858049485</v>
      </c>
      <c r="J60" s="30">
        <v>1.6447765092356903</v>
      </c>
      <c r="K60" s="30">
        <v>0.9441548422917112</v>
      </c>
      <c r="L60" s="30">
        <v>1.1042320569311315</v>
      </c>
      <c r="M60" s="30">
        <v>1.4464556092603775</v>
      </c>
      <c r="N60" s="30">
        <v>-0.81858336173880053</v>
      </c>
      <c r="O60" s="30">
        <v>-1.0566775881690083</v>
      </c>
      <c r="P60" s="30">
        <v>0.74920705489587291</v>
      </c>
      <c r="Q60" s="30">
        <v>1.005168720762728</v>
      </c>
      <c r="R60" s="30">
        <v>0.44903533650426652</v>
      </c>
      <c r="S60" s="30">
        <v>-0.25452516257143953</v>
      </c>
      <c r="T60" s="30">
        <v>-1.0176113087517424</v>
      </c>
      <c r="U60" s="30">
        <v>-1.101999744799409</v>
      </c>
      <c r="V60" s="30">
        <v>-6.6178343357354397</v>
      </c>
      <c r="W60" s="40">
        <v>-0.52810094284879705</v>
      </c>
      <c r="X60" s="40">
        <v>-2.1358792949789152</v>
      </c>
      <c r="Y60" s="40">
        <v>13.627587007015496</v>
      </c>
      <c r="Z60" s="40">
        <v>3.2701576556305234</v>
      </c>
      <c r="AA60" s="40">
        <v>0.1813607308334797</v>
      </c>
    </row>
    <row r="61" spans="4:27" ht="25.5" customHeight="1">
      <c r="D61" s="29" t="s">
        <v>32</v>
      </c>
      <c r="E61" s="30">
        <v>0.22538213745431079</v>
      </c>
      <c r="F61" s="30">
        <v>-0.85240618002999646</v>
      </c>
      <c r="G61" s="30">
        <v>3.4919495268947998E-2</v>
      </c>
      <c r="H61" s="30">
        <v>0.17790473603498391</v>
      </c>
      <c r="I61" s="30">
        <v>0.57782886020618651</v>
      </c>
      <c r="J61" s="30">
        <v>-0.34457276676894688</v>
      </c>
      <c r="K61" s="30">
        <v>1.7194869738842433</v>
      </c>
      <c r="L61" s="30">
        <v>0.70864723591763656</v>
      </c>
      <c r="M61" s="30">
        <v>0.45619060083763596</v>
      </c>
      <c r="N61" s="30">
        <v>1.1167273086924112</v>
      </c>
      <c r="O61" s="30">
        <v>-0.42467031363716545</v>
      </c>
      <c r="P61" s="30">
        <v>0.74264825555463432</v>
      </c>
      <c r="Q61" s="30">
        <v>-1.0661463342885535</v>
      </c>
      <c r="R61" s="30">
        <v>-2.2326201682233204</v>
      </c>
      <c r="S61" s="30">
        <v>-2.7582416681993238</v>
      </c>
      <c r="T61" s="30">
        <v>-0.24424328161418707</v>
      </c>
      <c r="U61" s="30">
        <v>0.44917480878479132</v>
      </c>
      <c r="V61" s="30">
        <v>2.3488120714217686</v>
      </c>
      <c r="W61" s="40">
        <v>1.6551408087759789</v>
      </c>
      <c r="X61" s="40">
        <v>-1.9577573271981619</v>
      </c>
      <c r="Y61" s="40">
        <v>-10.723947179376847</v>
      </c>
      <c r="Z61" s="40">
        <v>-1.7637783262384965</v>
      </c>
      <c r="AA61" s="40">
        <v>-1.2856854056490064</v>
      </c>
    </row>
    <row r="62" spans="4:27" ht="25.5" customHeight="1">
      <c r="D62" s="29" t="s">
        <v>33</v>
      </c>
      <c r="E62" s="30">
        <v>0.77704385993824232</v>
      </c>
      <c r="F62" s="30">
        <v>-1.7176132345650297</v>
      </c>
      <c r="G62" s="30">
        <v>1.4299111289541422</v>
      </c>
      <c r="H62" s="30">
        <v>0.18881324683466261</v>
      </c>
      <c r="I62" s="30">
        <v>0.69498195158965714</v>
      </c>
      <c r="J62" s="30">
        <v>1.4612291778503872</v>
      </c>
      <c r="K62" s="30">
        <v>-0.45529210140710097</v>
      </c>
      <c r="L62" s="30">
        <v>-0.1454208051040573</v>
      </c>
      <c r="M62" s="30">
        <v>1.1099015191722961</v>
      </c>
      <c r="N62" s="30">
        <v>0.77763016869698554</v>
      </c>
      <c r="O62" s="30">
        <v>1.0874487136540933</v>
      </c>
      <c r="P62" s="30">
        <v>0.12876006948470131</v>
      </c>
      <c r="Q62" s="30">
        <v>0.26141423020926702</v>
      </c>
      <c r="R62" s="30">
        <v>3.4506922825081388</v>
      </c>
      <c r="S62" s="30">
        <v>1.0430008276028024</v>
      </c>
      <c r="T62" s="30">
        <v>-0.83610134489184862</v>
      </c>
      <c r="U62" s="30">
        <v>0.25543626579616063</v>
      </c>
      <c r="V62" s="30">
        <v>0.83035070573720393</v>
      </c>
      <c r="W62" s="40">
        <v>0.1763880370654336</v>
      </c>
      <c r="X62" s="40">
        <v>1.1976391254083785</v>
      </c>
      <c r="Y62" s="40">
        <v>5.5924009206219427</v>
      </c>
      <c r="Z62" s="40">
        <v>-0.19891313732027793</v>
      </c>
      <c r="AA62" s="40">
        <v>1.961378533276581</v>
      </c>
    </row>
    <row r="63" spans="4:27" ht="25.5" customHeight="1">
      <c r="D63" s="29" t="s">
        <v>34</v>
      </c>
      <c r="E63" s="30">
        <v>1.5229020309732499</v>
      </c>
      <c r="F63" s="30">
        <v>1.2183651955208763</v>
      </c>
      <c r="G63" s="30">
        <v>-2.4127561154724586</v>
      </c>
      <c r="H63" s="30">
        <v>-0.88073311731080572</v>
      </c>
      <c r="I63" s="30">
        <v>0.80724772777833742</v>
      </c>
      <c r="J63" s="30">
        <v>0.16221760054251355</v>
      </c>
      <c r="K63" s="30">
        <v>1.6177072470813236</v>
      </c>
      <c r="L63" s="30">
        <v>0.60125411490554725</v>
      </c>
      <c r="M63" s="30">
        <v>-0.51345137423992604</v>
      </c>
      <c r="N63" s="30">
        <v>0.34144590452351853</v>
      </c>
      <c r="O63" s="30">
        <v>1.8111353206346603</v>
      </c>
      <c r="P63" s="30">
        <v>-0.41373243794632364</v>
      </c>
      <c r="Q63" s="30">
        <v>1.1991472952490367</v>
      </c>
      <c r="R63" s="30">
        <v>-0.88094934706508532</v>
      </c>
      <c r="S63" s="30">
        <v>0.78672761121336698</v>
      </c>
      <c r="T63" s="30">
        <v>7.9092089532362131E-2</v>
      </c>
      <c r="U63" s="30">
        <v>-1.1459985168169817</v>
      </c>
      <c r="V63" s="30">
        <v>1.2954366242061255</v>
      </c>
      <c r="W63" s="40">
        <v>-3.3619302054391675</v>
      </c>
      <c r="X63" s="40">
        <v>-0.1245631091355226</v>
      </c>
      <c r="Y63" s="40">
        <v>0.56420080976939957</v>
      </c>
      <c r="Z63" s="40">
        <v>6.3240719835411241E-2</v>
      </c>
      <c r="AA63" s="40">
        <v>0.12720435558586374</v>
      </c>
    </row>
    <row r="64" spans="4:27" ht="25.5" customHeight="1">
      <c r="D64" s="29" t="s">
        <v>35</v>
      </c>
      <c r="E64" s="30">
        <v>-4.5857201501398048E-2</v>
      </c>
      <c r="F64" s="30">
        <v>-0.43536274585677104</v>
      </c>
      <c r="G64" s="30">
        <v>0.22350227615495211</v>
      </c>
      <c r="H64" s="30">
        <v>0.43796209162925148</v>
      </c>
      <c r="I64" s="30">
        <v>0.35659540329782136</v>
      </c>
      <c r="J64" s="30">
        <v>1.5581789058459528</v>
      </c>
      <c r="K64" s="30">
        <v>-0.32000496280061297</v>
      </c>
      <c r="L64" s="30">
        <v>0.38174562863106942</v>
      </c>
      <c r="M64" s="30">
        <v>-0.12507814789691762</v>
      </c>
      <c r="N64" s="30">
        <v>0.75519868410547364</v>
      </c>
      <c r="O64" s="30">
        <v>-1.2218128314181231</v>
      </c>
      <c r="P64" s="30">
        <v>1.5446074882918159</v>
      </c>
      <c r="Q64" s="30">
        <v>0.47707039021114284</v>
      </c>
      <c r="R64" s="30">
        <v>2.5405925385118433</v>
      </c>
      <c r="S64" s="30">
        <v>-0.87028688064958448</v>
      </c>
      <c r="T64" s="30">
        <v>-1.5134538433081213</v>
      </c>
      <c r="U64" s="30">
        <v>0.85493439357728906</v>
      </c>
      <c r="V64" s="30">
        <v>0.2496396110466037</v>
      </c>
      <c r="W64" s="40">
        <v>1.0156126123622489</v>
      </c>
      <c r="X64" s="40">
        <v>0.80536530648338545</v>
      </c>
      <c r="Y64" s="40">
        <v>5.8046044489024062E-2</v>
      </c>
      <c r="Z64" s="40">
        <v>0.50173716091448384</v>
      </c>
      <c r="AA64" s="40">
        <v>-0.61989547747788309</v>
      </c>
    </row>
    <row r="65" spans="4:27" ht="25.5" customHeight="1">
      <c r="D65" s="29" t="s">
        <v>36</v>
      </c>
      <c r="E65" s="30">
        <v>-0.51107187389859421</v>
      </c>
      <c r="F65" s="30">
        <v>-0.33064782822483929</v>
      </c>
      <c r="G65" s="30">
        <v>4.7291779369218467E-2</v>
      </c>
      <c r="H65" s="30">
        <v>0.9309694599434204</v>
      </c>
      <c r="I65" s="30">
        <v>-1.3425289200341695E-3</v>
      </c>
      <c r="J65" s="30">
        <v>9.9107733373471341E-2</v>
      </c>
      <c r="K65" s="30">
        <v>0.62444703323414341</v>
      </c>
      <c r="L65" s="30">
        <v>-1.3506924765929518</v>
      </c>
      <c r="M65" s="30">
        <v>0.85299314471498633</v>
      </c>
      <c r="N65" s="30">
        <v>1.1006560252774467</v>
      </c>
      <c r="O65" s="30">
        <v>1.4220340317873781</v>
      </c>
      <c r="P65" s="30">
        <v>-0.10656943012837816</v>
      </c>
      <c r="Q65" s="30">
        <v>-1.2741726802450448</v>
      </c>
      <c r="R65" s="30">
        <v>0.46147995165677358</v>
      </c>
      <c r="S65" s="30">
        <v>-0.37460245628591071</v>
      </c>
      <c r="T65" s="30">
        <v>-1.4519613433240597</v>
      </c>
      <c r="U65" s="30">
        <v>-0.28905615680125951</v>
      </c>
      <c r="V65" s="30">
        <v>-0.88547833678281895</v>
      </c>
      <c r="W65" s="40">
        <v>1.0361377398610205</v>
      </c>
      <c r="X65" s="40">
        <v>1.2732906379611331</v>
      </c>
      <c r="Y65" s="40">
        <v>-1.9526407436127879</v>
      </c>
      <c r="Z65" s="40">
        <v>-0.80022789243318071</v>
      </c>
      <c r="AA65" s="40">
        <v>0.25857293540039183</v>
      </c>
    </row>
    <row r="66" spans="4:27" ht="25.5" customHeight="1">
      <c r="D66" s="29" t="s">
        <v>37</v>
      </c>
      <c r="E66" s="30">
        <v>0.76048117150824268</v>
      </c>
      <c r="F66" s="30">
        <v>2.0390368000428927</v>
      </c>
      <c r="G66" s="30">
        <v>-2.0768084016686061</v>
      </c>
      <c r="H66" s="30">
        <v>-0.21633448541408251</v>
      </c>
      <c r="I66" s="30">
        <v>0.53701877764329442</v>
      </c>
      <c r="J66" s="30">
        <v>-0.28303295803318029</v>
      </c>
      <c r="K66" s="30">
        <v>1.9651494481916387</v>
      </c>
      <c r="L66" s="30">
        <v>3.7515482487424423</v>
      </c>
      <c r="M66" s="30">
        <v>0.83070839152989961</v>
      </c>
      <c r="N66" s="30">
        <v>7.1757618265055889E-2</v>
      </c>
      <c r="O66" s="30">
        <v>-0.15912561557200888</v>
      </c>
      <c r="P66" s="30">
        <v>-0.48197870570139134</v>
      </c>
      <c r="Q66" s="30">
        <v>1.6708703195139396</v>
      </c>
      <c r="R66" s="30">
        <v>0.58138602611885748</v>
      </c>
      <c r="S66" s="30">
        <v>-5.250022081182415E-2</v>
      </c>
      <c r="T66" s="30">
        <v>1.6441184207739878</v>
      </c>
      <c r="U66" s="30">
        <v>-1.165243239345759</v>
      </c>
      <c r="V66" s="30">
        <v>2.7215183678572785</v>
      </c>
      <c r="W66" s="40">
        <v>-0.8037166564946574</v>
      </c>
      <c r="X66" s="40">
        <v>0.75542511276796009</v>
      </c>
      <c r="Y66" s="40">
        <v>-0.28939709716039319</v>
      </c>
      <c r="Z66" s="40">
        <v>-1.2531328560944854</v>
      </c>
      <c r="AA66" s="40">
        <v>1.2820277509191236</v>
      </c>
    </row>
    <row r="67" spans="4:27" ht="25.5" customHeight="1">
      <c r="D67" s="29" t="s">
        <v>38</v>
      </c>
      <c r="E67" s="30">
        <v>-1.5910432298397503</v>
      </c>
      <c r="F67" s="30">
        <v>-0.98512200319059717</v>
      </c>
      <c r="G67" s="30">
        <v>1.7892433996384627</v>
      </c>
      <c r="H67" s="30">
        <v>1.1484825126162335E-2</v>
      </c>
      <c r="I67" s="30">
        <v>1.6603115178015715</v>
      </c>
      <c r="J67" s="30">
        <v>0.84826867125957772</v>
      </c>
      <c r="K67" s="30">
        <v>0.29273296193370602</v>
      </c>
      <c r="L67" s="30">
        <v>-1.9172308724873854</v>
      </c>
      <c r="M67" s="30">
        <v>0.22107236856985235</v>
      </c>
      <c r="N67" s="30">
        <v>1.85090515068147</v>
      </c>
      <c r="O67" s="30">
        <v>0.10089863714142222</v>
      </c>
      <c r="P67" s="30">
        <v>0.20542338325619802</v>
      </c>
      <c r="Q67" s="30">
        <v>-0.7802782103644601</v>
      </c>
      <c r="R67" s="30">
        <v>-1.5189531732433759</v>
      </c>
      <c r="S67" s="30">
        <v>1.435399595048148</v>
      </c>
      <c r="T67" s="30">
        <v>1.946657349438663</v>
      </c>
      <c r="U67" s="30">
        <v>8.6645750453828718E-2</v>
      </c>
      <c r="V67" s="30">
        <v>0.11359447254848387</v>
      </c>
      <c r="W67" s="40">
        <v>0.17573958209400331</v>
      </c>
      <c r="X67" s="40">
        <v>-0.61353468286036161</v>
      </c>
      <c r="Y67" s="40">
        <v>0.97452233771888608</v>
      </c>
      <c r="Z67" s="40">
        <v>5.6987443646905334E-2</v>
      </c>
      <c r="AA67" s="40">
        <v>-6.4631857630192968E-2</v>
      </c>
    </row>
    <row r="68" spans="4:27" ht="25.5" customHeight="1">
      <c r="D68" s="29" t="s">
        <v>39</v>
      </c>
      <c r="E68" s="30">
        <v>0.94585672963585221</v>
      </c>
      <c r="F68" s="30">
        <v>-0.3872936396694282</v>
      </c>
      <c r="G68" s="30">
        <v>-2.0872903497594408</v>
      </c>
      <c r="H68" s="30">
        <v>1.1505814987914142</v>
      </c>
      <c r="I68" s="30">
        <v>0.53570231990796024</v>
      </c>
      <c r="J68" s="30">
        <v>-0.10868460481753273</v>
      </c>
      <c r="K68" s="30">
        <v>0.10470978914667306</v>
      </c>
      <c r="L68" s="30">
        <v>1.2819919012618808</v>
      </c>
      <c r="M68" s="30">
        <v>0.6889839780399587</v>
      </c>
      <c r="N68" s="30">
        <v>0.64915499680024968</v>
      </c>
      <c r="O68" s="30">
        <v>-1.0066206202354322</v>
      </c>
      <c r="P68" s="30">
        <v>1.0477744398794009</v>
      </c>
      <c r="Q68" s="30">
        <v>-7.3285158649971649E-2</v>
      </c>
      <c r="R68" s="30">
        <v>1.117755568215717</v>
      </c>
      <c r="S68" s="30">
        <v>-0.65719796856669177</v>
      </c>
      <c r="T68" s="30">
        <v>-2.7081427896931021</v>
      </c>
      <c r="U68" s="30">
        <v>-0.6512364118672398</v>
      </c>
      <c r="V68" s="30">
        <v>0.54817988905200288</v>
      </c>
      <c r="W68" s="40">
        <v>1.9466273877894569</v>
      </c>
      <c r="X68" s="40">
        <v>0.76833242043867767</v>
      </c>
      <c r="Y68" s="40">
        <v>-2.8365844343442248</v>
      </c>
      <c r="Z68" s="40">
        <v>1.0147258654578328</v>
      </c>
      <c r="AA68" s="40">
        <v>-4.7914029182871687E-2</v>
      </c>
    </row>
    <row r="69" spans="4:27" ht="25.5" customHeight="1">
      <c r="D69" s="31" t="s">
        <v>40</v>
      </c>
      <c r="E69" s="32">
        <v>1.3431616096340804</v>
      </c>
      <c r="F69" s="32">
        <v>0.55727111850496502</v>
      </c>
      <c r="G69" s="32">
        <v>-2.6724572745220665</v>
      </c>
      <c r="H69" s="32">
        <v>0.63449594920850227</v>
      </c>
      <c r="I69" s="32">
        <v>2.3006827722840351</v>
      </c>
      <c r="J69" s="32">
        <v>0.95634921286136265</v>
      </c>
      <c r="K69" s="32">
        <v>-0.141661217483946</v>
      </c>
      <c r="L69" s="32">
        <v>1.210180089963564</v>
      </c>
      <c r="M69" s="32">
        <v>1.5230095921399567</v>
      </c>
      <c r="N69" s="32">
        <v>0.31292776875815331</v>
      </c>
      <c r="O69" s="32">
        <v>0.62299535233822922</v>
      </c>
      <c r="P69" s="32">
        <v>-1.4606029924128627</v>
      </c>
      <c r="Q69" s="32">
        <v>0.16893571017106979</v>
      </c>
      <c r="R69" s="32">
        <v>1.0134406827255971</v>
      </c>
      <c r="S69" s="32">
        <v>0.66317930175794348</v>
      </c>
      <c r="T69" s="32">
        <v>0.33377842696846738</v>
      </c>
      <c r="U69" s="32">
        <v>-2.0475759600506738</v>
      </c>
      <c r="V69" s="32">
        <v>0.47126615896555535</v>
      </c>
      <c r="W69" s="41">
        <v>0.72930340837955576</v>
      </c>
      <c r="X69" s="41">
        <v>-0.86715870955400565</v>
      </c>
      <c r="Y69" s="41">
        <v>0.10632605684064433</v>
      </c>
      <c r="Z69" s="41">
        <v>-0.45804229472555802</v>
      </c>
      <c r="AA69" s="41" t="s">
        <v>82</v>
      </c>
    </row>
    <row r="70" spans="4:27" ht="25.5" customHeight="1"/>
    <row r="71" spans="4:27" ht="25.5" customHeight="1">
      <c r="D71" s="129" t="s">
        <v>44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</row>
    <row r="72" spans="4:27" ht="25.5" customHeight="1">
      <c r="D72" s="130" t="s">
        <v>76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4:27" ht="25.5" customHeight="1">
      <c r="D73" s="128" t="s">
        <v>77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</row>
    <row r="74" spans="4:27" ht="25.5" customHeight="1">
      <c r="D74" s="27"/>
      <c r="E74" s="28">
        <v>2000</v>
      </c>
      <c r="F74" s="28">
        <v>2001</v>
      </c>
      <c r="G74" s="28">
        <v>2002</v>
      </c>
      <c r="H74" s="28">
        <v>2003</v>
      </c>
      <c r="I74" s="28">
        <v>2004</v>
      </c>
      <c r="J74" s="28">
        <v>2005</v>
      </c>
      <c r="K74" s="28">
        <v>2006</v>
      </c>
      <c r="L74" s="28">
        <v>2007</v>
      </c>
      <c r="M74" s="28">
        <v>2008</v>
      </c>
      <c r="N74" s="28">
        <v>2009</v>
      </c>
      <c r="O74" s="28">
        <v>2010</v>
      </c>
      <c r="P74" s="28">
        <v>2011</v>
      </c>
      <c r="Q74" s="28">
        <v>2012</v>
      </c>
      <c r="R74" s="28">
        <v>2013</v>
      </c>
      <c r="S74" s="28">
        <v>2014</v>
      </c>
      <c r="T74" s="28">
        <v>2015</v>
      </c>
      <c r="U74" s="28">
        <v>2016</v>
      </c>
      <c r="V74" s="28">
        <v>2017</v>
      </c>
      <c r="W74" s="28">
        <v>2018</v>
      </c>
      <c r="X74" s="28">
        <v>2019</v>
      </c>
      <c r="Y74" s="28">
        <v>2020</v>
      </c>
      <c r="Z74" s="28">
        <v>2021</v>
      </c>
      <c r="AA74" s="28">
        <v>2022</v>
      </c>
    </row>
    <row r="75" spans="4:27" ht="25.5" customHeight="1">
      <c r="D75" s="29" t="s">
        <v>29</v>
      </c>
      <c r="E75" s="30" t="s">
        <v>82</v>
      </c>
      <c r="F75" s="30">
        <v>3.8910492683289721</v>
      </c>
      <c r="G75" s="30">
        <v>2.3088646989495087</v>
      </c>
      <c r="H75" s="30">
        <v>4.9171065097830757</v>
      </c>
      <c r="I75" s="30">
        <v>7.4627397760893555</v>
      </c>
      <c r="J75" s="30">
        <v>3.4525152776147872</v>
      </c>
      <c r="K75" s="30">
        <v>-2.2976120087362606</v>
      </c>
      <c r="L75" s="30">
        <v>1.9843843109936588</v>
      </c>
      <c r="M75" s="30">
        <v>-1.1431408111142738</v>
      </c>
      <c r="N75" s="30">
        <v>11.157976917013013</v>
      </c>
      <c r="O75" s="30">
        <v>4.2855830064488343</v>
      </c>
      <c r="P75" s="30">
        <v>-2.2900809584295301</v>
      </c>
      <c r="Q75" s="30">
        <v>-0.34087422149591262</v>
      </c>
      <c r="R75" s="30">
        <v>-2.3509583670242695</v>
      </c>
      <c r="S75" s="30">
        <v>-6.5300201964579756</v>
      </c>
      <c r="T75" s="30">
        <v>-3.2171000120248427</v>
      </c>
      <c r="U75" s="30">
        <v>0.88668883043978575</v>
      </c>
      <c r="V75" s="30">
        <v>16.495516016306656</v>
      </c>
      <c r="W75" s="40">
        <v>0.40243274652747019</v>
      </c>
      <c r="X75" s="40">
        <v>-0.11229618849316614</v>
      </c>
      <c r="Y75" s="40">
        <v>1.5293828936916221</v>
      </c>
      <c r="Z75" s="40">
        <v>6.9813404534002643E-2</v>
      </c>
      <c r="AA75" s="40">
        <v>3.6039003914875245</v>
      </c>
    </row>
    <row r="76" spans="4:27" ht="25.5" customHeight="1">
      <c r="D76" s="29" t="s">
        <v>30</v>
      </c>
      <c r="E76" s="30">
        <v>2.6561662492723848</v>
      </c>
      <c r="F76" s="30">
        <v>1.3632336737485762</v>
      </c>
      <c r="G76" s="30">
        <v>-0.99308780197908675</v>
      </c>
      <c r="H76" s="30">
        <v>0.44581394807940988</v>
      </c>
      <c r="I76" s="30">
        <v>1.1085413035286651</v>
      </c>
      <c r="J76" s="30">
        <v>0.22876569773899735</v>
      </c>
      <c r="K76" s="30">
        <v>0.65691889108039359</v>
      </c>
      <c r="L76" s="30">
        <v>0.36278936163198772</v>
      </c>
      <c r="M76" s="30">
        <v>-1.7741009175407996</v>
      </c>
      <c r="N76" s="30">
        <v>-2.7201086330769675</v>
      </c>
      <c r="O76" s="30">
        <v>2.3040866877461763</v>
      </c>
      <c r="P76" s="30">
        <v>0.71423701988042598</v>
      </c>
      <c r="Q76" s="30">
        <v>1.376261016945568</v>
      </c>
      <c r="R76" s="30">
        <v>-1.1972340352824462</v>
      </c>
      <c r="S76" s="30">
        <v>-1.0428821717669901</v>
      </c>
      <c r="T76" s="30">
        <v>-2.7557479965280018</v>
      </c>
      <c r="U76" s="30">
        <v>-0.43606470766942573</v>
      </c>
      <c r="V76" s="30">
        <v>1.7968513151613186</v>
      </c>
      <c r="W76" s="40">
        <v>-2.6884290940700328</v>
      </c>
      <c r="X76" s="40">
        <v>0.23899856837323874</v>
      </c>
      <c r="Y76" s="40">
        <v>0.20319348399042703</v>
      </c>
      <c r="Z76" s="40">
        <v>1.2536812935056929</v>
      </c>
      <c r="AA76" s="40">
        <v>2.7653861235041655</v>
      </c>
    </row>
    <row r="77" spans="4:27" ht="25.5" customHeight="1">
      <c r="D77" s="29" t="s">
        <v>31</v>
      </c>
      <c r="E77" s="30">
        <v>1.7110795651922084</v>
      </c>
      <c r="F77" s="30">
        <v>-0.79076118953711472</v>
      </c>
      <c r="G77" s="30">
        <v>-0.97240826155785554</v>
      </c>
      <c r="H77" s="30">
        <v>0.37716287529365733</v>
      </c>
      <c r="I77" s="30">
        <v>0.66055144679819655</v>
      </c>
      <c r="J77" s="30">
        <v>1.1492848653963827</v>
      </c>
      <c r="K77" s="30">
        <v>-2.6934841266725185</v>
      </c>
      <c r="L77" s="30">
        <v>1.5129289463494233</v>
      </c>
      <c r="M77" s="30">
        <v>1.3299290726538793</v>
      </c>
      <c r="N77" s="30">
        <v>-2.1580336321252891</v>
      </c>
      <c r="O77" s="30">
        <v>0.97576572337869649</v>
      </c>
      <c r="P77" s="30">
        <v>1.4644950968654147</v>
      </c>
      <c r="Q77" s="30">
        <v>-0.35183977361555874</v>
      </c>
      <c r="R77" s="30">
        <v>3.9173871263815441</v>
      </c>
      <c r="S77" s="30">
        <v>-0.25103254085567794</v>
      </c>
      <c r="T77" s="30">
        <v>-1.5339033662052581</v>
      </c>
      <c r="U77" s="30">
        <v>-6.0246700918097922</v>
      </c>
      <c r="V77" s="30">
        <v>0.14232049742815001</v>
      </c>
      <c r="W77" s="40">
        <v>2.8251707087218136</v>
      </c>
      <c r="X77" s="40">
        <v>-0.63723516582723239</v>
      </c>
      <c r="Y77" s="40">
        <v>-38.327864223819574</v>
      </c>
      <c r="Z77" s="40">
        <v>-35.272397333528751</v>
      </c>
      <c r="AA77" s="40">
        <v>-3.4906570061510322E-2</v>
      </c>
    </row>
    <row r="78" spans="4:27" ht="25.5" customHeight="1">
      <c r="D78" s="29" t="s">
        <v>32</v>
      </c>
      <c r="E78" s="30">
        <v>1.5518383355821674</v>
      </c>
      <c r="F78" s="30">
        <v>-1.702521190329398</v>
      </c>
      <c r="G78" s="30">
        <v>0.67843332891166508</v>
      </c>
      <c r="H78" s="30">
        <v>-0.41905460970489417</v>
      </c>
      <c r="I78" s="30">
        <v>-2.5694845084162421</v>
      </c>
      <c r="J78" s="30">
        <v>7.0930127477798477</v>
      </c>
      <c r="K78" s="30">
        <v>1.0048752343781775</v>
      </c>
      <c r="L78" s="30">
        <v>-4.3372562140595372</v>
      </c>
      <c r="M78" s="30">
        <v>1.7638963800906904</v>
      </c>
      <c r="N78" s="30">
        <v>0.66584282147699181</v>
      </c>
      <c r="O78" s="30">
        <v>3.8952638849465204</v>
      </c>
      <c r="P78" s="30">
        <v>-1.5299151349547735</v>
      </c>
      <c r="Q78" s="30">
        <v>-2.0684616942307832</v>
      </c>
      <c r="R78" s="30">
        <v>1.7089861496282444</v>
      </c>
      <c r="S78" s="30">
        <v>0.10146433342168582</v>
      </c>
      <c r="T78" s="30">
        <v>-2.2681300620703393</v>
      </c>
      <c r="U78" s="30">
        <v>3.1391262446313517</v>
      </c>
      <c r="V78" s="30">
        <v>3.7443207518594424</v>
      </c>
      <c r="W78" s="40">
        <v>-1.2950068021731598</v>
      </c>
      <c r="X78" s="40">
        <v>-3.8226492197404371</v>
      </c>
      <c r="Y78" s="40">
        <v>-55.612144172779779</v>
      </c>
      <c r="Z78" s="40">
        <v>28.925263077342688</v>
      </c>
      <c r="AA78" s="40">
        <v>1.3271311601469549</v>
      </c>
    </row>
    <row r="79" spans="4:27" ht="25.5" customHeight="1">
      <c r="D79" s="29" t="s">
        <v>33</v>
      </c>
      <c r="E79" s="30">
        <v>-1.5777204321162475</v>
      </c>
      <c r="F79" s="30">
        <v>4.1291717238457037</v>
      </c>
      <c r="G79" s="30">
        <v>-2.0557244023745258</v>
      </c>
      <c r="H79" s="30">
        <v>-16.514534790312084</v>
      </c>
      <c r="I79" s="30">
        <v>4.4811961177959159</v>
      </c>
      <c r="J79" s="30">
        <v>-10.897263060159046</v>
      </c>
      <c r="K79" s="30">
        <v>-2.293408474085834</v>
      </c>
      <c r="L79" s="30">
        <v>11.64008900364264</v>
      </c>
      <c r="M79" s="30">
        <v>2.3636974153970369</v>
      </c>
      <c r="N79" s="30">
        <v>-2.4974094976490835</v>
      </c>
      <c r="O79" s="30">
        <v>-3.7470959932841996</v>
      </c>
      <c r="P79" s="30">
        <v>0.2064939950981115</v>
      </c>
      <c r="Q79" s="30">
        <v>4.5662929416592224</v>
      </c>
      <c r="R79" s="30">
        <v>-2.9033245063966651</v>
      </c>
      <c r="S79" s="30">
        <v>2.3729817960342681</v>
      </c>
      <c r="T79" s="30">
        <v>1.0774390002546541</v>
      </c>
      <c r="U79" s="30">
        <v>-0.8859237826736921</v>
      </c>
      <c r="V79" s="30">
        <v>-4.6498854505944038</v>
      </c>
      <c r="W79" s="40">
        <v>-0.53573019576166336</v>
      </c>
      <c r="X79" s="40">
        <v>1.1303413062280887</v>
      </c>
      <c r="Y79" s="40">
        <v>19.440186769137814</v>
      </c>
      <c r="Z79" s="40">
        <v>24.019444309160853</v>
      </c>
      <c r="AA79" s="40">
        <v>4.6231796139747372</v>
      </c>
    </row>
    <row r="80" spans="4:27" ht="25.5" customHeight="1">
      <c r="D80" s="29" t="s">
        <v>34</v>
      </c>
      <c r="E80" s="30">
        <v>0.54918441548210684</v>
      </c>
      <c r="F80" s="30">
        <v>-2.0580371357663663</v>
      </c>
      <c r="G80" s="30">
        <v>-4.180644204447459</v>
      </c>
      <c r="H80" s="30">
        <v>8.6093241616354899</v>
      </c>
      <c r="I80" s="30">
        <v>0.64419036181286859</v>
      </c>
      <c r="J80" s="30">
        <v>4.6387310282210104</v>
      </c>
      <c r="K80" s="30">
        <v>-0.23985329695003221</v>
      </c>
      <c r="L80" s="30">
        <v>-2.5355526526930183</v>
      </c>
      <c r="M80" s="30">
        <v>-3.3377939734704265</v>
      </c>
      <c r="N80" s="30">
        <v>11.624340359866148</v>
      </c>
      <c r="O80" s="30">
        <v>1.4169189896892753</v>
      </c>
      <c r="P80" s="30">
        <v>5.5762578935427243</v>
      </c>
      <c r="Q80" s="30">
        <v>1.6226386774995438</v>
      </c>
      <c r="R80" s="30">
        <v>-3.9199432366225917</v>
      </c>
      <c r="S80" s="30">
        <v>-6.7328620639311225</v>
      </c>
      <c r="T80" s="30">
        <v>-3.9614268448015633</v>
      </c>
      <c r="U80" s="30">
        <v>-0.4829415093056677</v>
      </c>
      <c r="V80" s="30">
        <v>1.4767031102718153</v>
      </c>
      <c r="W80" s="40">
        <v>0.38175895810768079</v>
      </c>
      <c r="X80" s="40">
        <v>0.47821611810463516</v>
      </c>
      <c r="Y80" s="40">
        <v>58.907715951959759</v>
      </c>
      <c r="Z80" s="40">
        <v>-2.6090925111170171</v>
      </c>
      <c r="AA80" s="40">
        <v>-6.292119276861019</v>
      </c>
    </row>
    <row r="81" spans="4:27" ht="25.5" customHeight="1">
      <c r="D81" s="29" t="s">
        <v>35</v>
      </c>
      <c r="E81" s="30">
        <v>6.4778200332482605E-2</v>
      </c>
      <c r="F81" s="30">
        <v>-6.9492837331144086</v>
      </c>
      <c r="G81" s="30">
        <v>7.2760740885359887</v>
      </c>
      <c r="H81" s="30">
        <v>3.6980067724376786</v>
      </c>
      <c r="I81" s="30">
        <v>-2.6172929686636204</v>
      </c>
      <c r="J81" s="30">
        <v>6.1741602879398672</v>
      </c>
      <c r="K81" s="30">
        <v>1.8441598213973176</v>
      </c>
      <c r="L81" s="30">
        <v>-2.1907258298772936</v>
      </c>
      <c r="M81" s="30">
        <v>-1.2387496482863525</v>
      </c>
      <c r="N81" s="30">
        <v>-5.1106427818756517</v>
      </c>
      <c r="O81" s="30">
        <v>2.3242271742152099</v>
      </c>
      <c r="P81" s="30">
        <v>-6.7509983556966695</v>
      </c>
      <c r="Q81" s="30">
        <v>-1.7871410732826387</v>
      </c>
      <c r="R81" s="30">
        <v>7.7017963381273313</v>
      </c>
      <c r="S81" s="30">
        <v>4.7900401062378029</v>
      </c>
      <c r="T81" s="30">
        <v>0.5379066770691221</v>
      </c>
      <c r="U81" s="30">
        <v>-7.472309510229513</v>
      </c>
      <c r="V81" s="30">
        <v>-1.1272419473477457</v>
      </c>
      <c r="W81" s="40">
        <v>-7.138781269505845</v>
      </c>
      <c r="X81" s="40">
        <v>-0.88381366871083111</v>
      </c>
      <c r="Y81" s="40">
        <v>19.593981407017647</v>
      </c>
      <c r="Z81" s="40">
        <v>4.0028915736735726</v>
      </c>
      <c r="AA81" s="40">
        <v>-15.182230919516682</v>
      </c>
    </row>
    <row r="82" spans="4:27" ht="25.5" customHeight="1">
      <c r="D82" s="29" t="s">
        <v>36</v>
      </c>
      <c r="E82" s="30">
        <v>-1.0384794437516054</v>
      </c>
      <c r="F82" s="30">
        <v>8.2587047106176481</v>
      </c>
      <c r="G82" s="30">
        <v>4.5343277357456468</v>
      </c>
      <c r="H82" s="30">
        <v>4.8779266606265637</v>
      </c>
      <c r="I82" s="30">
        <v>-3.4156522330236916</v>
      </c>
      <c r="J82" s="30">
        <v>-1.875052008104805</v>
      </c>
      <c r="K82" s="30">
        <v>2.4014533192726173</v>
      </c>
      <c r="L82" s="30">
        <v>3.4229398726610905</v>
      </c>
      <c r="M82" s="30">
        <v>0.43147542751131862</v>
      </c>
      <c r="N82" s="30">
        <v>-1.0449699232071952</v>
      </c>
      <c r="O82" s="30">
        <v>-0.2514151467364889</v>
      </c>
      <c r="P82" s="30">
        <v>-0.50172825643295393</v>
      </c>
      <c r="Q82" s="30">
        <v>1.1737362224109038</v>
      </c>
      <c r="R82" s="30">
        <v>-1.0947603252958849</v>
      </c>
      <c r="S82" s="30">
        <v>2.5739236458770742</v>
      </c>
      <c r="T82" s="30">
        <v>-1.9422004539798476</v>
      </c>
      <c r="U82" s="30">
        <v>3.391249272639496</v>
      </c>
      <c r="V82" s="30">
        <v>-1.7335054668165317</v>
      </c>
      <c r="W82" s="40">
        <v>10.374215665238463</v>
      </c>
      <c r="X82" s="40">
        <v>0.83881083193169115</v>
      </c>
      <c r="Y82" s="40">
        <v>40.217280234511101</v>
      </c>
      <c r="Z82" s="40">
        <v>-3.4723841838930958</v>
      </c>
      <c r="AA82" s="40">
        <v>6.5626414722252058</v>
      </c>
    </row>
    <row r="83" spans="4:27" ht="25.5" customHeight="1">
      <c r="D83" s="29" t="s">
        <v>37</v>
      </c>
      <c r="E83" s="30">
        <v>0.98408130656144621</v>
      </c>
      <c r="F83" s="30">
        <v>-1.8169219369315814</v>
      </c>
      <c r="G83" s="30">
        <v>-3.6320497117590667</v>
      </c>
      <c r="H83" s="30">
        <v>-0.77109083785920074</v>
      </c>
      <c r="I83" s="30">
        <v>1.8161544965268783</v>
      </c>
      <c r="J83" s="30">
        <v>1.4207754558130281</v>
      </c>
      <c r="K83" s="30">
        <v>2.5410711276403264</v>
      </c>
      <c r="L83" s="30">
        <v>-2.040596098124503</v>
      </c>
      <c r="M83" s="30">
        <v>1.777952658877302</v>
      </c>
      <c r="N83" s="30">
        <v>1.3604572272958304</v>
      </c>
      <c r="O83" s="30">
        <v>0.61333625071642306</v>
      </c>
      <c r="P83" s="30">
        <v>1.5193414394879312</v>
      </c>
      <c r="Q83" s="30">
        <v>-6.7542963849387405E-2</v>
      </c>
      <c r="R83" s="30">
        <v>-1.9482807476964292</v>
      </c>
      <c r="S83" s="30">
        <v>-1.1558733591195636</v>
      </c>
      <c r="T83" s="30">
        <v>-0.12438701051141754</v>
      </c>
      <c r="U83" s="30">
        <v>-0.21251137582602997</v>
      </c>
      <c r="V83" s="30">
        <v>0.71037948352115077</v>
      </c>
      <c r="W83" s="40">
        <v>-0.80875472541354076</v>
      </c>
      <c r="X83" s="40">
        <v>1.2242156909944901</v>
      </c>
      <c r="Y83" s="40">
        <v>1.3004671679559543</v>
      </c>
      <c r="Z83" s="40">
        <v>0.74211451552699259</v>
      </c>
      <c r="AA83" s="40">
        <v>-2.1019340413759746</v>
      </c>
    </row>
    <row r="84" spans="4:27" ht="25.5" customHeight="1">
      <c r="D84" s="29" t="s">
        <v>38</v>
      </c>
      <c r="E84" s="30">
        <v>-3.466230637425638</v>
      </c>
      <c r="F84" s="30">
        <v>1.5221702570127116</v>
      </c>
      <c r="G84" s="30">
        <v>0.99274898919969878</v>
      </c>
      <c r="H84" s="30">
        <v>2.3931824183591743</v>
      </c>
      <c r="I84" s="30">
        <v>-0.24247664657597312</v>
      </c>
      <c r="J84" s="30">
        <v>5.0821657585498059E-2</v>
      </c>
      <c r="K84" s="30">
        <v>-2.5564409649078246</v>
      </c>
      <c r="L84" s="30">
        <v>3.5731494298886224</v>
      </c>
      <c r="M84" s="30">
        <v>-5.0134739800385297</v>
      </c>
      <c r="N84" s="30">
        <v>3.2129472545620041</v>
      </c>
      <c r="O84" s="30">
        <v>1.6427850083817752</v>
      </c>
      <c r="P84" s="30">
        <v>-1.0266280723848498</v>
      </c>
      <c r="Q84" s="30">
        <v>-1.4599564700256362</v>
      </c>
      <c r="R84" s="30">
        <v>0.4323393070313708</v>
      </c>
      <c r="S84" s="30">
        <v>0.11853580653427009</v>
      </c>
      <c r="T84" s="30">
        <v>1.266227010465748</v>
      </c>
      <c r="U84" s="30">
        <v>-0.55044937674697536</v>
      </c>
      <c r="V84" s="30">
        <v>-4.8774607917689172</v>
      </c>
      <c r="W84" s="40">
        <v>-2.0646928696543276</v>
      </c>
      <c r="X84" s="40">
        <v>0.33236405841323702</v>
      </c>
      <c r="Y84" s="40">
        <v>3.4179947874337202</v>
      </c>
      <c r="Z84" s="40">
        <v>1.8370469303644388</v>
      </c>
      <c r="AA84" s="40">
        <v>-3.1693011738515242</v>
      </c>
    </row>
    <row r="85" spans="4:27" ht="25.5" customHeight="1">
      <c r="D85" s="29" t="s">
        <v>39</v>
      </c>
      <c r="E85" s="30">
        <v>2.3489973124536379</v>
      </c>
      <c r="F85" s="30">
        <v>-1.2725461003373573</v>
      </c>
      <c r="G85" s="30">
        <v>-0.16572899587891099</v>
      </c>
      <c r="H85" s="30">
        <v>-0.58773901416409036</v>
      </c>
      <c r="I85" s="30">
        <v>-0.28867450612840573</v>
      </c>
      <c r="J85" s="30">
        <v>-2.0260447595894626</v>
      </c>
      <c r="K85" s="30">
        <v>4.77770199976566</v>
      </c>
      <c r="L85" s="30">
        <v>4.0810783526663341</v>
      </c>
      <c r="M85" s="30">
        <v>-3.4135730098816763</v>
      </c>
      <c r="N85" s="30">
        <v>-0.55183655157007294</v>
      </c>
      <c r="O85" s="30">
        <v>-0.76863099080897168</v>
      </c>
      <c r="P85" s="30">
        <v>3.9740394339715657E-2</v>
      </c>
      <c r="Q85" s="30">
        <v>-1.247277085574261E-2</v>
      </c>
      <c r="R85" s="30">
        <v>1.3526068170621519</v>
      </c>
      <c r="S85" s="30">
        <v>2.5709127388529263</v>
      </c>
      <c r="T85" s="30">
        <v>-3.3515074730145922</v>
      </c>
      <c r="U85" s="30">
        <v>-1.7389828953080833</v>
      </c>
      <c r="V85" s="30">
        <v>2.0994687096596909</v>
      </c>
      <c r="W85" s="40">
        <v>2.8320283401096269</v>
      </c>
      <c r="X85" s="40">
        <v>2.9326520374444165</v>
      </c>
      <c r="Y85" s="40">
        <v>2.9378660320467764</v>
      </c>
      <c r="Z85" s="40">
        <v>1.2106841756008846</v>
      </c>
      <c r="AA85" s="40">
        <v>-0.83683296215014691</v>
      </c>
    </row>
    <row r="86" spans="4:27" ht="25.5" customHeight="1">
      <c r="D86" s="31" t="s">
        <v>40</v>
      </c>
      <c r="E86" s="32">
        <v>-2.2455485567206113</v>
      </c>
      <c r="F86" s="32">
        <v>-2.3471511109683929</v>
      </c>
      <c r="G86" s="32">
        <v>-6.7857849879862764</v>
      </c>
      <c r="H86" s="32">
        <v>-6.1418745087847721</v>
      </c>
      <c r="I86" s="32">
        <v>-0.4465167633622702</v>
      </c>
      <c r="J86" s="32">
        <v>3.4507868205614356</v>
      </c>
      <c r="K86" s="32">
        <v>-2.2969190376737059</v>
      </c>
      <c r="L86" s="32">
        <v>0.69313035626445973</v>
      </c>
      <c r="M86" s="32">
        <v>-6.2618377898493343</v>
      </c>
      <c r="N86" s="32">
        <v>-3.0181835777161381</v>
      </c>
      <c r="O86" s="32">
        <v>2.7430610903806274</v>
      </c>
      <c r="P86" s="32">
        <v>2.5220013625400384</v>
      </c>
      <c r="Q86" s="32">
        <v>3.4320170699588592</v>
      </c>
      <c r="R86" s="32">
        <v>4.9662183197623166</v>
      </c>
      <c r="S86" s="32">
        <v>-0.75992224926126895</v>
      </c>
      <c r="T86" s="32">
        <v>0.32364037836558612</v>
      </c>
      <c r="U86" s="32">
        <v>-3.9237985425154331</v>
      </c>
      <c r="V86" s="32">
        <v>3.1241255835827042</v>
      </c>
      <c r="W86" s="41">
        <v>-0.71070591405549832</v>
      </c>
      <c r="X86" s="41">
        <v>0.7096001471021518</v>
      </c>
      <c r="Y86" s="41">
        <v>-9.7727666979936512</v>
      </c>
      <c r="Z86" s="41">
        <v>-6.3601452815001185</v>
      </c>
      <c r="AA86" s="41" t="s">
        <v>82</v>
      </c>
    </row>
    <row r="87" spans="4:27" ht="25.5" customHeight="1"/>
    <row r="88" spans="4:27" ht="25.5" customHeight="1">
      <c r="D88" s="129" t="s">
        <v>45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</row>
    <row r="89" spans="4:27" ht="25.5" customHeight="1">
      <c r="D89" s="130" t="s">
        <v>76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4:27" ht="25.5" customHeight="1">
      <c r="D90" s="128" t="s">
        <v>77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</row>
    <row r="91" spans="4:27" ht="25.5" customHeight="1">
      <c r="D91" s="27"/>
      <c r="E91" s="28">
        <v>2000</v>
      </c>
      <c r="F91" s="28">
        <v>2001</v>
      </c>
      <c r="G91" s="28">
        <v>2002</v>
      </c>
      <c r="H91" s="28">
        <v>2003</v>
      </c>
      <c r="I91" s="28">
        <v>2004</v>
      </c>
      <c r="J91" s="28">
        <v>2005</v>
      </c>
      <c r="K91" s="28">
        <v>2006</v>
      </c>
      <c r="L91" s="28">
        <v>2007</v>
      </c>
      <c r="M91" s="28">
        <v>2008</v>
      </c>
      <c r="N91" s="28">
        <v>2009</v>
      </c>
      <c r="O91" s="28">
        <v>2010</v>
      </c>
      <c r="P91" s="28">
        <v>2011</v>
      </c>
      <c r="Q91" s="28">
        <v>2012</v>
      </c>
      <c r="R91" s="28">
        <v>2013</v>
      </c>
      <c r="S91" s="28">
        <v>2014</v>
      </c>
      <c r="T91" s="28">
        <v>2015</v>
      </c>
      <c r="U91" s="28">
        <v>2016</v>
      </c>
      <c r="V91" s="28">
        <v>2017</v>
      </c>
      <c r="W91" s="28">
        <v>2018</v>
      </c>
      <c r="X91" s="28">
        <v>2019</v>
      </c>
      <c r="Y91" s="28">
        <v>2020</v>
      </c>
      <c r="Z91" s="28">
        <v>2021</v>
      </c>
      <c r="AA91" s="28">
        <v>2022</v>
      </c>
    </row>
    <row r="92" spans="4:27" ht="25.5" customHeight="1">
      <c r="D92" s="29" t="s">
        <v>29</v>
      </c>
      <c r="E92" s="30" t="s">
        <v>82</v>
      </c>
      <c r="F92" s="30">
        <v>-0.67702038514221297</v>
      </c>
      <c r="G92" s="30">
        <v>4.4530302849902892</v>
      </c>
      <c r="H92" s="30">
        <v>0.99060552683638559</v>
      </c>
      <c r="I92" s="30">
        <v>-2.2508857623472767</v>
      </c>
      <c r="J92" s="30">
        <v>-7.7081490542372784</v>
      </c>
      <c r="K92" s="30">
        <v>-8.2842091055002616</v>
      </c>
      <c r="L92" s="30">
        <v>2.9714184187831894</v>
      </c>
      <c r="M92" s="30">
        <v>2.6445149400042833</v>
      </c>
      <c r="N92" s="30">
        <v>1.1251989935574969</v>
      </c>
      <c r="O92" s="30">
        <v>3.0290775870267073</v>
      </c>
      <c r="P92" s="30">
        <v>2.4839811787995103</v>
      </c>
      <c r="Q92" s="30">
        <v>-0.56801633789381745</v>
      </c>
      <c r="R92" s="30">
        <v>-4.0082084441221628</v>
      </c>
      <c r="S92" s="30">
        <v>1.0347466541585915</v>
      </c>
      <c r="T92" s="30">
        <v>-0.34199349616529373</v>
      </c>
      <c r="U92" s="30">
        <v>-8.8404284330596781</v>
      </c>
      <c r="V92" s="30">
        <v>3.32658455579673</v>
      </c>
      <c r="W92" s="40">
        <v>0.19757638497464036</v>
      </c>
      <c r="X92" s="40">
        <v>3.4355715827834699</v>
      </c>
      <c r="Y92" s="40">
        <v>-2.5228029635099736</v>
      </c>
      <c r="Z92" s="40">
        <v>-8.8703388904147964</v>
      </c>
      <c r="AA92" s="40">
        <v>-0.88907089269878448</v>
      </c>
    </row>
    <row r="93" spans="4:27" ht="25.5" customHeight="1">
      <c r="D93" s="29" t="s">
        <v>30</v>
      </c>
      <c r="E93" s="30">
        <v>3.2738848623105499</v>
      </c>
      <c r="F93" s="30">
        <v>-2.2878348770345891</v>
      </c>
      <c r="G93" s="30">
        <v>-4.0117112734585074</v>
      </c>
      <c r="H93" s="30">
        <v>-0.13682878850592717</v>
      </c>
      <c r="I93" s="30">
        <v>4.3238547418761097</v>
      </c>
      <c r="J93" s="30">
        <v>2.4742182123193235</v>
      </c>
      <c r="K93" s="30">
        <v>0.80236403415783197</v>
      </c>
      <c r="L93" s="30">
        <v>-1.8571329345598686</v>
      </c>
      <c r="M93" s="30">
        <v>4.8288227834182962</v>
      </c>
      <c r="N93" s="30">
        <v>-2.3501288543164245</v>
      </c>
      <c r="O93" s="30">
        <v>2.4633876293943313</v>
      </c>
      <c r="P93" s="30">
        <v>-1.4217432912260519</v>
      </c>
      <c r="Q93" s="30">
        <v>5.9905326653354463</v>
      </c>
      <c r="R93" s="30">
        <v>-0.18224010430148985</v>
      </c>
      <c r="S93" s="30">
        <v>-1.2644484413184665</v>
      </c>
      <c r="T93" s="30">
        <v>-3.6173707798383581</v>
      </c>
      <c r="U93" s="30">
        <v>14.424426937986578</v>
      </c>
      <c r="V93" s="30">
        <v>2.4395508101539232</v>
      </c>
      <c r="W93" s="40">
        <v>-0.46071850445874585</v>
      </c>
      <c r="X93" s="40">
        <v>-2.3907666637270508</v>
      </c>
      <c r="Y93" s="40">
        <v>2.3092827581042474</v>
      </c>
      <c r="Z93" s="40">
        <v>6.8060259637090281</v>
      </c>
      <c r="AA93" s="40">
        <v>1.7440003439203267</v>
      </c>
    </row>
    <row r="94" spans="4:27" ht="25.5" customHeight="1">
      <c r="D94" s="29" t="s">
        <v>31</v>
      </c>
      <c r="E94" s="30">
        <v>1.041001456129198</v>
      </c>
      <c r="F94" s="30">
        <v>1.0103124095186544</v>
      </c>
      <c r="G94" s="30">
        <v>2.2274752567752465</v>
      </c>
      <c r="H94" s="30">
        <v>-4.5208202118792613</v>
      </c>
      <c r="I94" s="30">
        <v>-6.8004090627737934E-2</v>
      </c>
      <c r="J94" s="30">
        <v>4.7064141502783707</v>
      </c>
      <c r="K94" s="30">
        <v>2.7451450895815022</v>
      </c>
      <c r="L94" s="30">
        <v>2.3541109189400888</v>
      </c>
      <c r="M94" s="30">
        <v>-0.73628421494803531</v>
      </c>
      <c r="N94" s="30">
        <v>-2.648811775047144</v>
      </c>
      <c r="O94" s="30">
        <v>2.1149091183631841</v>
      </c>
      <c r="P94" s="30">
        <v>3.0976435725255991</v>
      </c>
      <c r="Q94" s="30">
        <v>-2.3210605230918002</v>
      </c>
      <c r="R94" s="30">
        <v>0.22722533033183723</v>
      </c>
      <c r="S94" s="30">
        <v>1.4278967040605828</v>
      </c>
      <c r="T94" s="30">
        <v>-4.7773961088208967</v>
      </c>
      <c r="U94" s="30">
        <v>-7.7109769445410814</v>
      </c>
      <c r="V94" s="30">
        <v>4.1614683490867943</v>
      </c>
      <c r="W94" s="40">
        <v>0.71222494445972728</v>
      </c>
      <c r="X94" s="40">
        <v>1.1899086972207318</v>
      </c>
      <c r="Y94" s="40">
        <v>-28.856024462072916</v>
      </c>
      <c r="Z94" s="40">
        <v>-19.054014449240753</v>
      </c>
      <c r="AA94" s="40">
        <v>0.91100005040725129</v>
      </c>
    </row>
    <row r="95" spans="4:27" ht="25.5" customHeight="1">
      <c r="D95" s="29" t="s">
        <v>32</v>
      </c>
      <c r="E95" s="30">
        <v>-0.5997737531317715</v>
      </c>
      <c r="F95" s="30">
        <v>-2.7564773227351402</v>
      </c>
      <c r="G95" s="30">
        <v>1.2294653491326413</v>
      </c>
      <c r="H95" s="30">
        <v>1.1224739694427166</v>
      </c>
      <c r="I95" s="30">
        <v>3.9193894962255893</v>
      </c>
      <c r="J95" s="30">
        <v>2.0288351004282612</v>
      </c>
      <c r="K95" s="30">
        <v>2.0967057394558619</v>
      </c>
      <c r="L95" s="30">
        <v>-2.0508071893725277</v>
      </c>
      <c r="M95" s="30">
        <v>3.9371023132193983</v>
      </c>
      <c r="N95" s="30">
        <v>2.059220748785795</v>
      </c>
      <c r="O95" s="30">
        <v>-4.120873812102321</v>
      </c>
      <c r="P95" s="30">
        <v>1.6215975887591494</v>
      </c>
      <c r="Q95" s="30">
        <v>-0.76264668100715083</v>
      </c>
      <c r="R95" s="30">
        <v>2.8091633411399419</v>
      </c>
      <c r="S95" s="30">
        <v>3.4418328141833099</v>
      </c>
      <c r="T95" s="30">
        <v>-2.8118377761401803</v>
      </c>
      <c r="U95" s="30">
        <v>-0.96910015598764554</v>
      </c>
      <c r="V95" s="30">
        <v>-3.230484715282389</v>
      </c>
      <c r="W95" s="40">
        <v>-1.2399199428835717</v>
      </c>
      <c r="X95" s="40">
        <v>4.7405132514429793</v>
      </c>
      <c r="Y95" s="40">
        <v>-19.327245788893478</v>
      </c>
      <c r="Z95" s="40">
        <v>17.490458316659364</v>
      </c>
      <c r="AA95" s="40">
        <v>2.7368783966422283</v>
      </c>
    </row>
    <row r="96" spans="4:27" ht="25.5" customHeight="1">
      <c r="D96" s="29" t="s">
        <v>33</v>
      </c>
      <c r="E96" s="30">
        <v>2.4664366406840443</v>
      </c>
      <c r="F96" s="30">
        <v>-5.8566525304049044E-2</v>
      </c>
      <c r="G96" s="30">
        <v>-2.2421526177179074</v>
      </c>
      <c r="H96" s="30">
        <v>0.27390015144195257</v>
      </c>
      <c r="I96" s="30">
        <v>1.4806631653758728</v>
      </c>
      <c r="J96" s="30">
        <v>1.3919173022344022</v>
      </c>
      <c r="K96" s="30">
        <v>7.5286832572825535</v>
      </c>
      <c r="L96" s="30">
        <v>5.5015477432406312</v>
      </c>
      <c r="M96" s="30">
        <v>0.4497937117469375</v>
      </c>
      <c r="N96" s="30">
        <v>0.49772811678190365</v>
      </c>
      <c r="O96" s="30">
        <v>1.3604863949899793</v>
      </c>
      <c r="P96" s="30">
        <v>1.2930199328152758</v>
      </c>
      <c r="Q96" s="30">
        <v>-0.41319399995543016</v>
      </c>
      <c r="R96" s="30">
        <v>1.1048831589961061</v>
      </c>
      <c r="S96" s="30">
        <v>2.4521529208078263</v>
      </c>
      <c r="T96" s="30">
        <v>0.36601041178039306</v>
      </c>
      <c r="U96" s="30">
        <v>-2.6578687547754831</v>
      </c>
      <c r="V96" s="30">
        <v>5.9569371330895349</v>
      </c>
      <c r="W96" s="40">
        <v>-3.414702554493998</v>
      </c>
      <c r="X96" s="40">
        <v>-1.2024712365170775</v>
      </c>
      <c r="Y96" s="40">
        <v>40.868685310895088</v>
      </c>
      <c r="Z96" s="40">
        <v>3.2122477269023619</v>
      </c>
      <c r="AA96" s="40">
        <v>-3.6489352371346095</v>
      </c>
    </row>
    <row r="97" spans="4:27" ht="25.5" customHeight="1">
      <c r="D97" s="29" t="s">
        <v>34</v>
      </c>
      <c r="E97" s="30">
        <v>1.7036694391506346</v>
      </c>
      <c r="F97" s="30">
        <v>-2.1191094785722786</v>
      </c>
      <c r="G97" s="30">
        <v>-3.5949020088488104</v>
      </c>
      <c r="H97" s="30">
        <v>3.0401987636483385</v>
      </c>
      <c r="I97" s="30">
        <v>3.1874457434466041</v>
      </c>
      <c r="J97" s="30">
        <v>2.521046870961996</v>
      </c>
      <c r="K97" s="30">
        <v>-5.4617608393146782</v>
      </c>
      <c r="L97" s="30">
        <v>-0.35341473879069163</v>
      </c>
      <c r="M97" s="30">
        <v>-3.010483663504171</v>
      </c>
      <c r="N97" s="30">
        <v>4.8851999433666693</v>
      </c>
      <c r="O97" s="30">
        <v>2.0628321919742731</v>
      </c>
      <c r="P97" s="30">
        <v>-1.6847578187334511</v>
      </c>
      <c r="Q97" s="30">
        <v>4.1767818016329894</v>
      </c>
      <c r="R97" s="30">
        <v>-0.27358814954483446</v>
      </c>
      <c r="S97" s="30">
        <v>-7.0501494720258462</v>
      </c>
      <c r="T97" s="30">
        <v>-2.0379223739715457</v>
      </c>
      <c r="U97" s="30">
        <v>0.16872166472043926</v>
      </c>
      <c r="V97" s="30">
        <v>1.0750752712451295</v>
      </c>
      <c r="W97" s="40">
        <v>9.3431123178741249</v>
      </c>
      <c r="X97" s="40">
        <v>-3.4353597744947284</v>
      </c>
      <c r="Y97" s="40">
        <v>31.651749957201947</v>
      </c>
      <c r="Z97" s="40">
        <v>1.558585534600665</v>
      </c>
      <c r="AA97" s="40">
        <v>-0.97405653347237831</v>
      </c>
    </row>
    <row r="98" spans="4:27" ht="25.5" customHeight="1">
      <c r="D98" s="29" t="s">
        <v>35</v>
      </c>
      <c r="E98" s="30">
        <v>1.9442371277159198</v>
      </c>
      <c r="F98" s="30">
        <v>0.11919908010422642</v>
      </c>
      <c r="G98" s="30">
        <v>-1.0520676242725013</v>
      </c>
      <c r="H98" s="30">
        <v>2.804114606823993</v>
      </c>
      <c r="I98" s="30">
        <v>1.0411375263569722</v>
      </c>
      <c r="J98" s="30">
        <v>-0.79440584816513615</v>
      </c>
      <c r="K98" s="30">
        <v>-3.2424427273959555</v>
      </c>
      <c r="L98" s="30">
        <v>-1.3345725820668397</v>
      </c>
      <c r="M98" s="30">
        <v>3.1389063226903602</v>
      </c>
      <c r="N98" s="30">
        <v>3.041500026815136</v>
      </c>
      <c r="O98" s="30">
        <v>-1.7039485108203301</v>
      </c>
      <c r="P98" s="30">
        <v>1.5051879559859094</v>
      </c>
      <c r="Q98" s="30">
        <v>-1.9430277513868499</v>
      </c>
      <c r="R98" s="30">
        <v>5.9835198477721674</v>
      </c>
      <c r="S98" s="30">
        <v>-4.3860273547518318</v>
      </c>
      <c r="T98" s="30">
        <v>-3.0937685305184148</v>
      </c>
      <c r="U98" s="30">
        <v>-1.4382808569093575</v>
      </c>
      <c r="V98" s="30">
        <v>-2.2415419547542226</v>
      </c>
      <c r="W98" s="40">
        <v>-10.259604291359025</v>
      </c>
      <c r="X98" s="40">
        <v>2.8011820949060739</v>
      </c>
      <c r="Y98" s="40">
        <v>3.859735815756471</v>
      </c>
      <c r="Z98" s="40">
        <v>-3.2270854012848571</v>
      </c>
      <c r="AA98" s="40">
        <v>-2.6690887281092479</v>
      </c>
    </row>
    <row r="99" spans="4:27" ht="25.5" customHeight="1">
      <c r="D99" s="29" t="s">
        <v>36</v>
      </c>
      <c r="E99" s="30">
        <v>1.3552147239263901</v>
      </c>
      <c r="F99" s="30">
        <v>-0.93422657970088085</v>
      </c>
      <c r="G99" s="30">
        <v>1.5026779503238163</v>
      </c>
      <c r="H99" s="30">
        <v>1.9481223924671331</v>
      </c>
      <c r="I99" s="30">
        <v>-1.0520309992724242</v>
      </c>
      <c r="J99" s="30">
        <v>-1.269568203450977</v>
      </c>
      <c r="K99" s="30">
        <v>7.2193996146807882</v>
      </c>
      <c r="L99" s="30">
        <v>5.7730028609359829</v>
      </c>
      <c r="M99" s="30">
        <v>-0.48390124374119159</v>
      </c>
      <c r="N99" s="30">
        <v>-0.5798030906073337</v>
      </c>
      <c r="O99" s="30">
        <v>3.3913843014494738</v>
      </c>
      <c r="P99" s="30">
        <v>0.11001118423259459</v>
      </c>
      <c r="Q99" s="30">
        <v>2.65819284288491</v>
      </c>
      <c r="R99" s="30">
        <v>4.9706215930789277E-2</v>
      </c>
      <c r="S99" s="30">
        <v>2.3225180335436857</v>
      </c>
      <c r="T99" s="30">
        <v>-4.1475895534787917</v>
      </c>
      <c r="U99" s="30">
        <v>-2.49080022386301</v>
      </c>
      <c r="V99" s="30">
        <v>0.6047306773505845</v>
      </c>
      <c r="W99" s="40">
        <v>4.9825579052538593</v>
      </c>
      <c r="X99" s="40">
        <v>-3.5263522077841558</v>
      </c>
      <c r="Y99" s="40">
        <v>4.1230529738918387</v>
      </c>
      <c r="Z99" s="40">
        <v>-5.169896647406258</v>
      </c>
      <c r="AA99" s="40">
        <v>1.4572090179212349</v>
      </c>
    </row>
    <row r="100" spans="4:27" ht="25.5" customHeight="1">
      <c r="D100" s="29" t="s">
        <v>37</v>
      </c>
      <c r="E100" s="30">
        <v>-0.50706815138534811</v>
      </c>
      <c r="F100" s="30">
        <v>0.68990024086801327</v>
      </c>
      <c r="G100" s="30">
        <v>-2.188341964847329</v>
      </c>
      <c r="H100" s="30">
        <v>5.7469357131005205</v>
      </c>
      <c r="I100" s="30">
        <v>-1.2742867912043154</v>
      </c>
      <c r="J100" s="30">
        <v>-5.2630652225771239</v>
      </c>
      <c r="K100" s="30">
        <v>2.4934955650936619</v>
      </c>
      <c r="L100" s="30">
        <v>-2.3540207838713134</v>
      </c>
      <c r="M100" s="30">
        <v>3.7994486100261904</v>
      </c>
      <c r="N100" s="30">
        <v>4.9068075134872213</v>
      </c>
      <c r="O100" s="30">
        <v>3.2478175379035523</v>
      </c>
      <c r="P100" s="30">
        <v>3.0604660289102137</v>
      </c>
      <c r="Q100" s="30">
        <v>-4.1920274077446358</v>
      </c>
      <c r="R100" s="30">
        <v>-3.9765635271799993</v>
      </c>
      <c r="S100" s="30">
        <v>4.2094457225746673</v>
      </c>
      <c r="T100" s="30">
        <v>4.2759848328440153</v>
      </c>
      <c r="U100" s="30">
        <v>-0.97184303366603109</v>
      </c>
      <c r="V100" s="30">
        <v>-1.5970606645671515</v>
      </c>
      <c r="W100" s="40">
        <v>-1.3036312347205259</v>
      </c>
      <c r="X100" s="40">
        <v>7.4931257139575713</v>
      </c>
      <c r="Y100" s="40">
        <v>1.1075108774132536</v>
      </c>
      <c r="Z100" s="40">
        <v>-2.6095215240111158</v>
      </c>
      <c r="AA100" s="40">
        <v>0.1267097051311783</v>
      </c>
    </row>
    <row r="101" spans="4:27" ht="25.5" customHeight="1">
      <c r="D101" s="29" t="s">
        <v>38</v>
      </c>
      <c r="E101" s="30">
        <v>-3.8033814369433983</v>
      </c>
      <c r="F101" s="30">
        <v>1.9704453031189395</v>
      </c>
      <c r="G101" s="30">
        <v>3.0512041022485281</v>
      </c>
      <c r="H101" s="30">
        <v>2.3051733195068813</v>
      </c>
      <c r="I101" s="30">
        <v>2.3787977023390638</v>
      </c>
      <c r="J101" s="30">
        <v>2.6551356019501426</v>
      </c>
      <c r="K101" s="30">
        <v>1.2275715971880707</v>
      </c>
      <c r="L101" s="30">
        <v>2.8976229924564167</v>
      </c>
      <c r="M101" s="30">
        <v>-1.2755015673709735</v>
      </c>
      <c r="N101" s="30">
        <v>0.2783552490906116</v>
      </c>
      <c r="O101" s="30">
        <v>0.93855896487280432</v>
      </c>
      <c r="P101" s="30">
        <v>-2.0752160660580277</v>
      </c>
      <c r="Q101" s="30">
        <v>4.003861233192918</v>
      </c>
      <c r="R101" s="30">
        <v>0.67637229947901112</v>
      </c>
      <c r="S101" s="30">
        <v>-1.4918458702781634</v>
      </c>
      <c r="T101" s="30">
        <v>1.5025578458029543</v>
      </c>
      <c r="U101" s="30">
        <v>2.4921229976021975</v>
      </c>
      <c r="V101" s="30">
        <v>-1.8726225195960011</v>
      </c>
      <c r="W101" s="40">
        <v>0.17530887262477979</v>
      </c>
      <c r="X101" s="40">
        <v>1.4343385813839316</v>
      </c>
      <c r="Y101" s="40">
        <v>-3.2194350434942343</v>
      </c>
      <c r="Z101" s="40">
        <v>-3.0641507500886789</v>
      </c>
      <c r="AA101" s="40">
        <v>2.5497459096628594</v>
      </c>
    </row>
    <row r="102" spans="4:27" ht="25.5" customHeight="1">
      <c r="D102" s="29" t="s">
        <v>39</v>
      </c>
      <c r="E102" s="30">
        <v>4.8137608905775675</v>
      </c>
      <c r="F102" s="30">
        <v>-1.416266954760903</v>
      </c>
      <c r="G102" s="30">
        <v>-2.8698397964042388</v>
      </c>
      <c r="H102" s="30">
        <v>-5.8416395535021426E-2</v>
      </c>
      <c r="I102" s="30">
        <v>1.4306956266330939</v>
      </c>
      <c r="J102" s="30">
        <v>3.6867605242566048</v>
      </c>
      <c r="K102" s="30">
        <v>0.41060934620085199</v>
      </c>
      <c r="L102" s="30">
        <v>1.728801885925435</v>
      </c>
      <c r="M102" s="30">
        <v>-8.3859124327312689</v>
      </c>
      <c r="N102" s="30">
        <v>0.36352117751590196</v>
      </c>
      <c r="O102" s="30">
        <v>4.2512753532821579</v>
      </c>
      <c r="P102" s="30">
        <v>2.3925050400674941</v>
      </c>
      <c r="Q102" s="30">
        <v>-3.7571779791193416</v>
      </c>
      <c r="R102" s="30">
        <v>-1.9125243509361511</v>
      </c>
      <c r="S102" s="30">
        <v>-0.54061971263925646</v>
      </c>
      <c r="T102" s="30">
        <v>-1.9602738046203716</v>
      </c>
      <c r="U102" s="30">
        <v>1.3676508536372367</v>
      </c>
      <c r="V102" s="30">
        <v>4.142557076128095</v>
      </c>
      <c r="W102" s="40">
        <v>5.8726997506604262</v>
      </c>
      <c r="X102" s="40">
        <v>1.5180516259249544</v>
      </c>
      <c r="Y102" s="40">
        <v>-2.4610035394269758</v>
      </c>
      <c r="Z102" s="40">
        <v>-1.113467695332393</v>
      </c>
      <c r="AA102" s="40">
        <v>2.1870323734892283</v>
      </c>
    </row>
    <row r="103" spans="4:27" ht="25.5" customHeight="1">
      <c r="D103" s="31" t="s">
        <v>40</v>
      </c>
      <c r="E103" s="32">
        <v>-0.15151718312126361</v>
      </c>
      <c r="F103" s="32">
        <v>2.4013121799069337</v>
      </c>
      <c r="G103" s="32">
        <v>-4.2450723944094992</v>
      </c>
      <c r="H103" s="32">
        <v>7.1379052420659672</v>
      </c>
      <c r="I103" s="32">
        <v>10.415722072076372</v>
      </c>
      <c r="J103" s="32">
        <v>7.3910365505801101</v>
      </c>
      <c r="K103" s="32">
        <v>1.4205528313746996</v>
      </c>
      <c r="L103" s="32">
        <v>-2.1787464642986087E-2</v>
      </c>
      <c r="M103" s="32">
        <v>1.3926231781538512</v>
      </c>
      <c r="N103" s="32">
        <v>1.6949542819493679</v>
      </c>
      <c r="O103" s="32">
        <v>0.4974186141064374</v>
      </c>
      <c r="P103" s="32">
        <v>4.5032648103796147</v>
      </c>
      <c r="Q103" s="32">
        <v>6.7343312963209723</v>
      </c>
      <c r="R103" s="32">
        <v>0.26646472688018896</v>
      </c>
      <c r="S103" s="32">
        <v>-1.3731988445026655</v>
      </c>
      <c r="T103" s="32">
        <v>-1.9516816456177533</v>
      </c>
      <c r="U103" s="32">
        <v>0.62730064983598233</v>
      </c>
      <c r="V103" s="32">
        <v>-2.8185079349520192</v>
      </c>
      <c r="W103" s="41">
        <v>-7.3217736620128537</v>
      </c>
      <c r="X103" s="41">
        <v>6.9959665266323912</v>
      </c>
      <c r="Y103" s="41">
        <v>-5.8311068348395718</v>
      </c>
      <c r="Z103" s="41">
        <v>-0.70530742756822473</v>
      </c>
      <c r="AA103" s="41" t="s">
        <v>82</v>
      </c>
    </row>
    <row r="104" spans="4:27" ht="25.5" customHeight="1"/>
    <row r="105" spans="4:27" ht="25.5" customHeight="1">
      <c r="D105" s="129" t="s">
        <v>46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</row>
    <row r="106" spans="4:27" ht="25.5" customHeight="1">
      <c r="D106" s="130" t="s">
        <v>76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4:27" ht="25.5" customHeight="1">
      <c r="D107" s="128" t="s">
        <v>77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</row>
    <row r="108" spans="4:27" ht="25.5" customHeight="1">
      <c r="D108" s="27"/>
      <c r="E108" s="28">
        <v>2000</v>
      </c>
      <c r="F108" s="28">
        <v>2001</v>
      </c>
      <c r="G108" s="28">
        <v>2002</v>
      </c>
      <c r="H108" s="28">
        <v>2003</v>
      </c>
      <c r="I108" s="28">
        <v>2004</v>
      </c>
      <c r="J108" s="28">
        <v>2005</v>
      </c>
      <c r="K108" s="28">
        <v>2006</v>
      </c>
      <c r="L108" s="28">
        <v>2007</v>
      </c>
      <c r="M108" s="28">
        <v>2008</v>
      </c>
      <c r="N108" s="28">
        <v>2009</v>
      </c>
      <c r="O108" s="28">
        <v>2010</v>
      </c>
      <c r="P108" s="28">
        <v>2011</v>
      </c>
      <c r="Q108" s="28">
        <v>2012</v>
      </c>
      <c r="R108" s="28">
        <v>2013</v>
      </c>
      <c r="S108" s="28">
        <v>2014</v>
      </c>
      <c r="T108" s="28">
        <v>2015</v>
      </c>
      <c r="U108" s="28">
        <v>2016</v>
      </c>
      <c r="V108" s="28">
        <v>2017</v>
      </c>
      <c r="W108" s="28">
        <v>2018</v>
      </c>
      <c r="X108" s="28">
        <v>2019</v>
      </c>
      <c r="Y108" s="28">
        <v>2020</v>
      </c>
      <c r="Z108" s="28">
        <v>2021</v>
      </c>
      <c r="AA108" s="28">
        <v>2022</v>
      </c>
    </row>
    <row r="109" spans="4:27" ht="25.5" customHeight="1">
      <c r="D109" s="29" t="s">
        <v>29</v>
      </c>
      <c r="E109" s="30" t="s">
        <v>82</v>
      </c>
      <c r="F109" s="30" t="s">
        <v>82</v>
      </c>
      <c r="G109" s="30" t="s">
        <v>82</v>
      </c>
      <c r="H109" s="30" t="s">
        <v>82</v>
      </c>
      <c r="I109" s="30">
        <v>1.3762403826095726</v>
      </c>
      <c r="J109" s="30">
        <v>1.5133279553358747E-2</v>
      </c>
      <c r="K109" s="30">
        <v>0.23071567940504689</v>
      </c>
      <c r="L109" s="30">
        <v>0.34532946874967774</v>
      </c>
      <c r="M109" s="30">
        <v>3.835607098784366</v>
      </c>
      <c r="N109" s="30">
        <v>0.41704496668049096</v>
      </c>
      <c r="O109" s="30">
        <v>1.2338326185141524</v>
      </c>
      <c r="P109" s="30">
        <v>-0.50032004558764331</v>
      </c>
      <c r="Q109" s="30">
        <v>-0.56977019975920085</v>
      </c>
      <c r="R109" s="30">
        <v>1.5449105968731169</v>
      </c>
      <c r="S109" s="30">
        <v>2.0398410264248046</v>
      </c>
      <c r="T109" s="30">
        <v>1.1340773850427643</v>
      </c>
      <c r="U109" s="30">
        <v>-0.43741398759813421</v>
      </c>
      <c r="V109" s="30">
        <v>3.5276627648470615</v>
      </c>
      <c r="W109" s="40">
        <v>-0.81198272042699582</v>
      </c>
      <c r="X109" s="40">
        <v>-0.26091486044718115</v>
      </c>
      <c r="Y109" s="40">
        <v>-0.40653046542020732</v>
      </c>
      <c r="Z109" s="40">
        <v>2.142571760987777</v>
      </c>
      <c r="AA109" s="40">
        <v>8.3282070073079861</v>
      </c>
    </row>
    <row r="110" spans="4:27" ht="25.5" customHeight="1">
      <c r="D110" s="29" t="s">
        <v>30</v>
      </c>
      <c r="E110" s="30" t="s">
        <v>82</v>
      </c>
      <c r="F110" s="30" t="s">
        <v>82</v>
      </c>
      <c r="G110" s="30" t="s">
        <v>82</v>
      </c>
      <c r="H110" s="30">
        <v>-0.55181688701574361</v>
      </c>
      <c r="I110" s="30">
        <v>1.1669318898383851</v>
      </c>
      <c r="J110" s="30">
        <v>2.2706539236103218</v>
      </c>
      <c r="K110" s="30">
        <v>-1.1399479143660907</v>
      </c>
      <c r="L110" s="30">
        <v>0.66890493275382212</v>
      </c>
      <c r="M110" s="30">
        <v>-4.8676867916415345</v>
      </c>
      <c r="N110" s="30">
        <v>1.9546912883637191</v>
      </c>
      <c r="O110" s="30">
        <v>4.4612202444162197</v>
      </c>
      <c r="P110" s="30">
        <v>-0.65016483532991387</v>
      </c>
      <c r="Q110" s="30">
        <v>5.280929807323087E-2</v>
      </c>
      <c r="R110" s="30">
        <v>2.2285642577696052</v>
      </c>
      <c r="S110" s="30">
        <v>-6.9830624291111754E-2</v>
      </c>
      <c r="T110" s="30">
        <v>-0.5283281561382358</v>
      </c>
      <c r="U110" s="30">
        <v>-0.23369124967849153</v>
      </c>
      <c r="V110" s="30">
        <v>0.54534686967906421</v>
      </c>
      <c r="W110" s="40">
        <v>1.1172338087929612</v>
      </c>
      <c r="X110" s="40">
        <v>0.21692085186717502</v>
      </c>
      <c r="Y110" s="40">
        <v>1.4307330313734878</v>
      </c>
      <c r="Z110" s="40">
        <v>-0.83512181468212709</v>
      </c>
      <c r="AA110" s="40">
        <v>-5.5978709025315432</v>
      </c>
    </row>
    <row r="111" spans="4:27" ht="25.5" customHeight="1">
      <c r="D111" s="29" t="s">
        <v>31</v>
      </c>
      <c r="E111" s="30" t="s">
        <v>82</v>
      </c>
      <c r="F111" s="30" t="s">
        <v>82</v>
      </c>
      <c r="G111" s="30" t="s">
        <v>82</v>
      </c>
      <c r="H111" s="30">
        <v>-6.1074469399142073</v>
      </c>
      <c r="I111" s="30">
        <v>1.6765869947406475</v>
      </c>
      <c r="J111" s="30">
        <v>2.0816892728726666</v>
      </c>
      <c r="K111" s="30">
        <v>-0.58499222084812397</v>
      </c>
      <c r="L111" s="30">
        <v>0.92078065309335599</v>
      </c>
      <c r="M111" s="30">
        <v>3.5321716399249858</v>
      </c>
      <c r="N111" s="30">
        <v>0.82517182776236098</v>
      </c>
      <c r="O111" s="30">
        <v>-1.5259623081431695E-2</v>
      </c>
      <c r="P111" s="30">
        <v>0.82576290084439563</v>
      </c>
      <c r="Q111" s="30">
        <v>2.3078431783353448</v>
      </c>
      <c r="R111" s="30">
        <v>-0.88292568550490946</v>
      </c>
      <c r="S111" s="30">
        <v>-0.6401230338065611</v>
      </c>
      <c r="T111" s="30">
        <v>1.0978871071788632</v>
      </c>
      <c r="U111" s="30">
        <v>0.30999877604163117</v>
      </c>
      <c r="V111" s="30">
        <v>-2.0509920356243216</v>
      </c>
      <c r="W111" s="40">
        <v>0.22759087229073938</v>
      </c>
      <c r="X111" s="40">
        <v>1.1500878542395787</v>
      </c>
      <c r="Y111" s="40">
        <v>1.4855133679823496</v>
      </c>
      <c r="Z111" s="40">
        <v>0.28701175580381211</v>
      </c>
      <c r="AA111" s="40">
        <v>-3.9798451301719107</v>
      </c>
    </row>
    <row r="112" spans="4:27" ht="25.5" customHeight="1">
      <c r="D112" s="29" t="s">
        <v>32</v>
      </c>
      <c r="E112" s="30" t="s">
        <v>82</v>
      </c>
      <c r="F112" s="30" t="s">
        <v>82</v>
      </c>
      <c r="G112" s="30" t="s">
        <v>82</v>
      </c>
      <c r="H112" s="30">
        <v>4.4993436478436566</v>
      </c>
      <c r="I112" s="30">
        <v>-1.8824459337055455</v>
      </c>
      <c r="J112" s="30">
        <v>-1.1201683388425421</v>
      </c>
      <c r="K112" s="30">
        <v>1.4725079642279981</v>
      </c>
      <c r="L112" s="30">
        <v>1.9874364428212443</v>
      </c>
      <c r="M112" s="30">
        <v>1.7333180447473007</v>
      </c>
      <c r="N112" s="30">
        <v>0.71674429581924937</v>
      </c>
      <c r="O112" s="30">
        <v>-2.4628056084585959</v>
      </c>
      <c r="P112" s="30">
        <v>1.3674263843440615</v>
      </c>
      <c r="Q112" s="30">
        <v>1.0925108480060342</v>
      </c>
      <c r="R112" s="30">
        <v>5.3933647461334333</v>
      </c>
      <c r="S112" s="30">
        <v>1.4538337551352809</v>
      </c>
      <c r="T112" s="30">
        <v>-0.16744999216319334</v>
      </c>
      <c r="U112" s="30">
        <v>-2.4658216260505017</v>
      </c>
      <c r="V112" s="30">
        <v>1.4265651614975061</v>
      </c>
      <c r="W112" s="40">
        <v>2.7747989589593347</v>
      </c>
      <c r="X112" s="40">
        <v>-0.23290482670574875</v>
      </c>
      <c r="Y112" s="40">
        <v>-16.824727505846283</v>
      </c>
      <c r="Z112" s="40">
        <v>-0.30567095508799991</v>
      </c>
      <c r="AA112" s="40">
        <v>0.93888105273103317</v>
      </c>
    </row>
    <row r="113" spans="4:27" ht="25.5" customHeight="1">
      <c r="D113" s="29" t="s">
        <v>33</v>
      </c>
      <c r="E113" s="30" t="s">
        <v>82</v>
      </c>
      <c r="F113" s="30" t="s">
        <v>82</v>
      </c>
      <c r="G113" s="30" t="s">
        <v>82</v>
      </c>
      <c r="H113" s="30">
        <v>-0.27622488140183199</v>
      </c>
      <c r="I113" s="30">
        <v>1.1616734089494152</v>
      </c>
      <c r="J113" s="30">
        <v>1.5112695486170447</v>
      </c>
      <c r="K113" s="30">
        <v>-7.8413117362063911E-2</v>
      </c>
      <c r="L113" s="30">
        <v>-2.2260228174708629E-2</v>
      </c>
      <c r="M113" s="30">
        <v>1.1211350460251124</v>
      </c>
      <c r="N113" s="30">
        <v>0.19737757908451226</v>
      </c>
      <c r="O113" s="30">
        <v>1.6277126911783846</v>
      </c>
      <c r="P113" s="30">
        <v>1.2136759263243979</v>
      </c>
      <c r="Q113" s="30">
        <v>1.4263072357626028</v>
      </c>
      <c r="R113" s="30">
        <v>-2.2993898453344097</v>
      </c>
      <c r="S113" s="30">
        <v>1.3227703035299854</v>
      </c>
      <c r="T113" s="30">
        <v>-2.9041910008686944E-2</v>
      </c>
      <c r="U113" s="30">
        <v>-0.76717313431219347</v>
      </c>
      <c r="V113" s="30">
        <v>0.97451117163744883</v>
      </c>
      <c r="W113" s="40">
        <v>-2.2247502590352908</v>
      </c>
      <c r="X113" s="40">
        <v>1.1375677770389947</v>
      </c>
      <c r="Y113" s="40">
        <v>11.557739360355157</v>
      </c>
      <c r="Z113" s="40">
        <v>2.6445063788593792E-2</v>
      </c>
      <c r="AA113" s="40">
        <v>3.7744768680941121</v>
      </c>
    </row>
    <row r="114" spans="4:27" ht="25.5" customHeight="1">
      <c r="D114" s="29" t="s">
        <v>34</v>
      </c>
      <c r="E114" s="30" t="s">
        <v>82</v>
      </c>
      <c r="F114" s="30" t="s">
        <v>82</v>
      </c>
      <c r="G114" s="30" t="s">
        <v>82</v>
      </c>
      <c r="H114" s="30">
        <v>0.44852736327072318</v>
      </c>
      <c r="I114" s="30">
        <v>0.57036644382908452</v>
      </c>
      <c r="J114" s="30">
        <v>1.4194053578035604</v>
      </c>
      <c r="K114" s="30">
        <v>-6.1128813766320178E-2</v>
      </c>
      <c r="L114" s="30">
        <v>4.1666649112910514</v>
      </c>
      <c r="M114" s="30">
        <v>0.87430332165274738</v>
      </c>
      <c r="N114" s="30">
        <v>0.9681463453255601</v>
      </c>
      <c r="O114" s="30">
        <v>-0.39817826472356987</v>
      </c>
      <c r="P114" s="30">
        <v>0.40912362559719639</v>
      </c>
      <c r="Q114" s="30">
        <v>1.6377472330936671</v>
      </c>
      <c r="R114" s="30">
        <v>2.0706988175174468</v>
      </c>
      <c r="S114" s="30">
        <v>-1.0608626853160219</v>
      </c>
      <c r="T114" s="30">
        <v>-9.4304433463399118E-2</v>
      </c>
      <c r="U114" s="30">
        <v>-0.51056184932722903</v>
      </c>
      <c r="V114" s="30">
        <v>0.80998984221998249</v>
      </c>
      <c r="W114" s="40">
        <v>1.0918484893840175</v>
      </c>
      <c r="X114" s="40">
        <v>6.3098587459342603E-2</v>
      </c>
      <c r="Y114" s="40">
        <v>5.8418876374552564</v>
      </c>
      <c r="Z114" s="40">
        <v>0.38722627811715871</v>
      </c>
      <c r="AA114" s="40">
        <v>-1.1375257984114207E-3</v>
      </c>
    </row>
    <row r="115" spans="4:27" ht="25.5" customHeight="1">
      <c r="D115" s="29" t="s">
        <v>35</v>
      </c>
      <c r="E115" s="30" t="s">
        <v>82</v>
      </c>
      <c r="F115" s="30" t="s">
        <v>82</v>
      </c>
      <c r="G115" s="30" t="s">
        <v>82</v>
      </c>
      <c r="H115" s="30">
        <v>2.2289934914559995</v>
      </c>
      <c r="I115" s="30">
        <v>-0.75960495081631718</v>
      </c>
      <c r="J115" s="30">
        <v>-0.41594855584442536</v>
      </c>
      <c r="K115" s="30">
        <v>0.58507295704766094</v>
      </c>
      <c r="L115" s="30">
        <v>-1.4237248103031619</v>
      </c>
      <c r="M115" s="30">
        <v>0.87250723036036426</v>
      </c>
      <c r="N115" s="30">
        <v>2.6039460223569177</v>
      </c>
      <c r="O115" s="30">
        <v>0.75612894386478668</v>
      </c>
      <c r="P115" s="30">
        <v>0.51570238397391499</v>
      </c>
      <c r="Q115" s="30">
        <v>0.10475088903307839</v>
      </c>
      <c r="R115" s="30">
        <v>1.6689179766363749</v>
      </c>
      <c r="S115" s="30">
        <v>1.590479246140819</v>
      </c>
      <c r="T115" s="30">
        <v>-1.0520944785563424</v>
      </c>
      <c r="U115" s="30">
        <v>0.74598116553459271</v>
      </c>
      <c r="V115" s="30">
        <v>-2.307710461065815E-2</v>
      </c>
      <c r="W115" s="40">
        <v>0.37491941152412167</v>
      </c>
      <c r="X115" s="40">
        <v>0.59997842475305596</v>
      </c>
      <c r="Y115" s="40">
        <v>8.3900739162810378</v>
      </c>
      <c r="Z115" s="40">
        <v>0.9411141103581766</v>
      </c>
      <c r="AA115" s="40">
        <v>-1.7153147375637889</v>
      </c>
    </row>
    <row r="116" spans="4:27" ht="25.5" customHeight="1">
      <c r="D116" s="29" t="s">
        <v>36</v>
      </c>
      <c r="E116" s="30" t="s">
        <v>82</v>
      </c>
      <c r="F116" s="30" t="s">
        <v>82</v>
      </c>
      <c r="G116" s="30" t="s">
        <v>82</v>
      </c>
      <c r="H116" s="30">
        <v>-0.3823953479869302</v>
      </c>
      <c r="I116" s="30">
        <v>-1.6250723767911923</v>
      </c>
      <c r="J116" s="30">
        <v>1.80757020383564</v>
      </c>
      <c r="K116" s="30">
        <v>0.90779178764632817</v>
      </c>
      <c r="L116" s="30">
        <v>1.6643000359815252</v>
      </c>
      <c r="M116" s="30">
        <v>-9.3708894320565506E-2</v>
      </c>
      <c r="N116" s="30">
        <v>0.20690751295056042</v>
      </c>
      <c r="O116" s="30">
        <v>3.6629388558321319</v>
      </c>
      <c r="P116" s="30">
        <v>-0.72186795709078266</v>
      </c>
      <c r="Q116" s="30">
        <v>0.15723980696529249</v>
      </c>
      <c r="R116" s="30">
        <v>0.54234760430829088</v>
      </c>
      <c r="S116" s="30">
        <v>2.3242716386903783</v>
      </c>
      <c r="T116" s="30">
        <v>1.813045997788465</v>
      </c>
      <c r="U116" s="30">
        <v>-2.4176756656540954</v>
      </c>
      <c r="V116" s="30">
        <v>-4.2769249403062926E-2</v>
      </c>
      <c r="W116" s="40">
        <v>1.7283108958044524</v>
      </c>
      <c r="X116" s="40">
        <v>0.98667968685943741</v>
      </c>
      <c r="Y116" s="40">
        <v>-1.0574900828322242</v>
      </c>
      <c r="Z116" s="40">
        <v>0.23813111958097544</v>
      </c>
      <c r="AA116" s="40">
        <v>-0.23106983837366535</v>
      </c>
    </row>
    <row r="117" spans="4:27" ht="25.5" customHeight="1">
      <c r="D117" s="29" t="s">
        <v>37</v>
      </c>
      <c r="E117" s="30" t="s">
        <v>82</v>
      </c>
      <c r="F117" s="30" t="s">
        <v>82</v>
      </c>
      <c r="G117" s="30" t="s">
        <v>82</v>
      </c>
      <c r="H117" s="30">
        <v>3.3156707845592104</v>
      </c>
      <c r="I117" s="30">
        <v>-0.24799235071826242</v>
      </c>
      <c r="J117" s="30">
        <v>-1.5082304358157272</v>
      </c>
      <c r="K117" s="30">
        <v>1.1127874464948118</v>
      </c>
      <c r="L117" s="30">
        <v>1.538100814955734</v>
      </c>
      <c r="M117" s="30">
        <v>5.1280253335113324</v>
      </c>
      <c r="N117" s="30">
        <v>-0.18676601085644284</v>
      </c>
      <c r="O117" s="30">
        <v>-0.82288983430990337</v>
      </c>
      <c r="P117" s="30">
        <v>2.0282542792305014</v>
      </c>
      <c r="Q117" s="30">
        <v>0.25842383421488258</v>
      </c>
      <c r="R117" s="30">
        <v>0.89862367301221102</v>
      </c>
      <c r="S117" s="30">
        <v>0.88511335279626291</v>
      </c>
      <c r="T117" s="30">
        <v>-1.4147231931031179</v>
      </c>
      <c r="U117" s="30">
        <v>0.50922458291973172</v>
      </c>
      <c r="V117" s="30">
        <v>3.4372503313591318</v>
      </c>
      <c r="W117" s="40">
        <v>0.1014980887051431</v>
      </c>
      <c r="X117" s="40">
        <v>0.54111920171888706</v>
      </c>
      <c r="Y117" s="40">
        <v>2.2575425795694493</v>
      </c>
      <c r="Z117" s="40">
        <v>-0.207460676015081</v>
      </c>
      <c r="AA117" s="40">
        <v>0.62337504589109471</v>
      </c>
    </row>
    <row r="118" spans="4:27" ht="25.5" customHeight="1">
      <c r="D118" s="29" t="s">
        <v>38</v>
      </c>
      <c r="E118" s="30" t="s">
        <v>82</v>
      </c>
      <c r="F118" s="30" t="s">
        <v>82</v>
      </c>
      <c r="G118" s="30" t="s">
        <v>82</v>
      </c>
      <c r="H118" s="30">
        <v>1.0366060855686365</v>
      </c>
      <c r="I118" s="30">
        <v>0.45716397121333685</v>
      </c>
      <c r="J118" s="30">
        <v>0.78085697614631577</v>
      </c>
      <c r="K118" s="30">
        <v>0.32463659465626904</v>
      </c>
      <c r="L118" s="30">
        <v>-0.54782537154630662</v>
      </c>
      <c r="M118" s="30">
        <v>-1.7150795751740389</v>
      </c>
      <c r="N118" s="30">
        <v>2.5116180274814992</v>
      </c>
      <c r="O118" s="30">
        <v>2.1435674502544133</v>
      </c>
      <c r="P118" s="30">
        <v>-0.64904091100976835</v>
      </c>
      <c r="Q118" s="30">
        <v>7.1481606439993683E-3</v>
      </c>
      <c r="R118" s="30">
        <v>0.13348769778562808</v>
      </c>
      <c r="S118" s="30">
        <v>0.28774449630366572</v>
      </c>
      <c r="T118" s="30">
        <v>1.3426230710914311</v>
      </c>
      <c r="U118" s="30">
        <v>-6.6544187663086785E-2</v>
      </c>
      <c r="V118" s="30">
        <v>-1.5047723075636177</v>
      </c>
      <c r="W118" s="40">
        <v>-9.749466720475608E-2</v>
      </c>
      <c r="X118" s="40">
        <v>0.96609015195345815</v>
      </c>
      <c r="Y118" s="40">
        <v>2.5537338820457833</v>
      </c>
      <c r="Z118" s="40">
        <v>0.19439398581022616</v>
      </c>
      <c r="AA118" s="40">
        <v>-0.33717829664704491</v>
      </c>
    </row>
    <row r="119" spans="4:27" ht="25.5" customHeight="1">
      <c r="D119" s="29" t="s">
        <v>39</v>
      </c>
      <c r="E119" s="30" t="s">
        <v>82</v>
      </c>
      <c r="F119" s="30" t="s">
        <v>82</v>
      </c>
      <c r="G119" s="30" t="s">
        <v>82</v>
      </c>
      <c r="H119" s="30">
        <v>1.0525704303940842</v>
      </c>
      <c r="I119" s="30">
        <v>-1.393534335603519</v>
      </c>
      <c r="J119" s="30">
        <v>0.87124783546608242</v>
      </c>
      <c r="K119" s="30">
        <v>-0.38697145549796419</v>
      </c>
      <c r="L119" s="30">
        <v>-0.96492944065863506</v>
      </c>
      <c r="M119" s="30">
        <v>1.7580341097678476</v>
      </c>
      <c r="N119" s="30">
        <v>-0.10957172799396231</v>
      </c>
      <c r="O119" s="30">
        <v>0.84053945182736012</v>
      </c>
      <c r="P119" s="30">
        <v>1.5948391627401692</v>
      </c>
      <c r="Q119" s="30">
        <v>-6.1161272879839412E-2</v>
      </c>
      <c r="R119" s="30">
        <v>1.0351781440961272</v>
      </c>
      <c r="S119" s="30">
        <v>-0.78280926306412146</v>
      </c>
      <c r="T119" s="30">
        <v>0.18311770759138479</v>
      </c>
      <c r="U119" s="30">
        <v>-0.65941811958929453</v>
      </c>
      <c r="V119" s="30">
        <v>-0.14398524600084395</v>
      </c>
      <c r="W119" s="40">
        <v>1.4560836377961683</v>
      </c>
      <c r="X119" s="40">
        <v>3.2063989960782635</v>
      </c>
      <c r="Y119" s="40">
        <v>1.4699422681593299</v>
      </c>
      <c r="Z119" s="40">
        <v>0.74079805282665223</v>
      </c>
      <c r="AA119" s="40">
        <v>1.6985631086564812</v>
      </c>
    </row>
    <row r="120" spans="4:27" ht="25.5" customHeight="1">
      <c r="D120" s="31" t="s">
        <v>40</v>
      </c>
      <c r="E120" s="32" t="s">
        <v>82</v>
      </c>
      <c r="F120" s="32" t="s">
        <v>82</v>
      </c>
      <c r="G120" s="32" t="s">
        <v>82</v>
      </c>
      <c r="H120" s="32">
        <v>-0.64702055882486231</v>
      </c>
      <c r="I120" s="32">
        <v>3.0361117309738894</v>
      </c>
      <c r="J120" s="32">
        <v>0.63377244975408864</v>
      </c>
      <c r="K120" s="32">
        <v>0.76344652796425105</v>
      </c>
      <c r="L120" s="32">
        <v>3.5780083252946016</v>
      </c>
      <c r="M120" s="32">
        <v>0.18462153537976977</v>
      </c>
      <c r="N120" s="32">
        <v>0.62490917017874459</v>
      </c>
      <c r="O120" s="32">
        <v>2.7263080040772936</v>
      </c>
      <c r="P120" s="32">
        <v>2.5560070569683901</v>
      </c>
      <c r="Q120" s="32">
        <v>-0.23050254574349394</v>
      </c>
      <c r="R120" s="32">
        <v>-9.2414100151960721E-2</v>
      </c>
      <c r="S120" s="32">
        <v>-1.1140005886337567</v>
      </c>
      <c r="T120" s="32">
        <v>0.64740503252056492</v>
      </c>
      <c r="U120" s="32">
        <v>-9.4188546347273583E-2</v>
      </c>
      <c r="V120" s="32">
        <v>1.1780491220379385</v>
      </c>
      <c r="W120" s="41">
        <v>0.80194415444097</v>
      </c>
      <c r="X120" s="41">
        <v>-1.9156180575724213</v>
      </c>
      <c r="Y120" s="41">
        <v>-2.4817116176186205</v>
      </c>
      <c r="Z120" s="41">
        <v>3.5162944269268248</v>
      </c>
      <c r="AA120" s="41" t="s">
        <v>82</v>
      </c>
    </row>
    <row r="121" spans="4:27" ht="25.5" customHeight="1"/>
    <row r="122" spans="4:27" ht="25.5" customHeight="1">
      <c r="D122" s="129" t="s">
        <v>48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</row>
    <row r="123" spans="4:27" ht="25.5" customHeight="1">
      <c r="D123" s="130" t="s">
        <v>76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4:27" ht="25.5" customHeight="1">
      <c r="D124" s="128" t="s">
        <v>77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</row>
    <row r="125" spans="4:27" ht="25.5" customHeight="1">
      <c r="D125" s="27"/>
      <c r="E125" s="28">
        <v>2000</v>
      </c>
      <c r="F125" s="28">
        <v>2001</v>
      </c>
      <c r="G125" s="28">
        <v>2002</v>
      </c>
      <c r="H125" s="28">
        <v>2003</v>
      </c>
      <c r="I125" s="28">
        <v>2004</v>
      </c>
      <c r="J125" s="28">
        <v>2005</v>
      </c>
      <c r="K125" s="28">
        <v>2006</v>
      </c>
      <c r="L125" s="28">
        <v>2007</v>
      </c>
      <c r="M125" s="28">
        <v>2008</v>
      </c>
      <c r="N125" s="28">
        <v>2009</v>
      </c>
      <c r="O125" s="28">
        <v>2010</v>
      </c>
      <c r="P125" s="28">
        <v>2011</v>
      </c>
      <c r="Q125" s="28">
        <v>2012</v>
      </c>
      <c r="R125" s="28">
        <v>2013</v>
      </c>
      <c r="S125" s="28">
        <v>2014</v>
      </c>
      <c r="T125" s="28">
        <v>2015</v>
      </c>
      <c r="U125" s="28">
        <v>2016</v>
      </c>
      <c r="V125" s="28">
        <v>2017</v>
      </c>
      <c r="W125" s="28">
        <v>2018</v>
      </c>
      <c r="X125" s="28">
        <v>2019</v>
      </c>
      <c r="Y125" s="28">
        <v>2020</v>
      </c>
      <c r="Z125" s="28">
        <v>2021</v>
      </c>
      <c r="AA125" s="28">
        <v>2022</v>
      </c>
    </row>
    <row r="126" spans="4:27" ht="25.5" customHeight="1">
      <c r="D126" s="29" t="s">
        <v>29</v>
      </c>
      <c r="E126" s="30" t="s">
        <v>82</v>
      </c>
      <c r="F126" s="30" t="s">
        <v>82</v>
      </c>
      <c r="G126" s="30" t="s">
        <v>82</v>
      </c>
      <c r="H126" s="30" t="s">
        <v>82</v>
      </c>
      <c r="I126" s="30">
        <v>3.6645395096415623</v>
      </c>
      <c r="J126" s="30">
        <v>-21.75031288736654</v>
      </c>
      <c r="K126" s="30">
        <v>-14.731725175934574</v>
      </c>
      <c r="L126" s="30">
        <v>-9.5203417634211362</v>
      </c>
      <c r="M126" s="30">
        <v>-10.192479170498824</v>
      </c>
      <c r="N126" s="30">
        <v>2.5373461086327875</v>
      </c>
      <c r="O126" s="30">
        <v>0.86940871981078249</v>
      </c>
      <c r="P126" s="30">
        <v>-10.30814959060976</v>
      </c>
      <c r="Q126" s="30">
        <v>6.7912215853384028</v>
      </c>
      <c r="R126" s="30">
        <v>9.1590442024656937</v>
      </c>
      <c r="S126" s="30">
        <v>4.3008020206454001</v>
      </c>
      <c r="T126" s="30">
        <v>1.0318414882663163</v>
      </c>
      <c r="U126" s="30">
        <v>0.31673425375298159</v>
      </c>
      <c r="V126" s="30">
        <v>1.7679337128900352</v>
      </c>
      <c r="W126" s="40">
        <v>3.1646874454433593</v>
      </c>
      <c r="X126" s="40">
        <v>-13.93073829642557</v>
      </c>
      <c r="Y126" s="40">
        <v>-8.3892045720834965</v>
      </c>
      <c r="Z126" s="40">
        <v>-75.876753088813743</v>
      </c>
      <c r="AA126" s="40">
        <v>-41.623347622396757</v>
      </c>
    </row>
    <row r="127" spans="4:27" ht="25.5" customHeight="1">
      <c r="D127" s="29" t="s">
        <v>30</v>
      </c>
      <c r="E127" s="30" t="s">
        <v>82</v>
      </c>
      <c r="F127" s="30" t="s">
        <v>82</v>
      </c>
      <c r="G127" s="30" t="s">
        <v>82</v>
      </c>
      <c r="H127" s="30">
        <v>-0.67088758352864541</v>
      </c>
      <c r="I127" s="30">
        <v>4.1445262189817145</v>
      </c>
      <c r="J127" s="30">
        <v>37.073520239685024</v>
      </c>
      <c r="K127" s="30">
        <v>17.11766954059528</v>
      </c>
      <c r="L127" s="30">
        <v>14.574079049725984</v>
      </c>
      <c r="M127" s="30">
        <v>30.315147686812981</v>
      </c>
      <c r="N127" s="30">
        <v>-0.4461242437208357</v>
      </c>
      <c r="O127" s="30">
        <v>3.2488173704889878</v>
      </c>
      <c r="P127" s="30">
        <v>-2.4158440463244335</v>
      </c>
      <c r="Q127" s="30">
        <v>-8.6682485141475478</v>
      </c>
      <c r="R127" s="30">
        <v>-9.3505934591066708</v>
      </c>
      <c r="S127" s="30">
        <v>-20.24577158238916</v>
      </c>
      <c r="T127" s="30">
        <v>-7.2019338623675271</v>
      </c>
      <c r="U127" s="30">
        <v>-6.8666419839390924</v>
      </c>
      <c r="V127" s="30">
        <v>-0.3858658255804448</v>
      </c>
      <c r="W127" s="40">
        <v>2.0345078888416301</v>
      </c>
      <c r="X127" s="40">
        <v>11.934469882867971</v>
      </c>
      <c r="Y127" s="40">
        <v>4.5557391921567714</v>
      </c>
      <c r="Z127" s="40">
        <v>282.47403471974536</v>
      </c>
      <c r="AA127" s="40">
        <v>88.931173970986137</v>
      </c>
    </row>
    <row r="128" spans="4:27" ht="25.5" customHeight="1">
      <c r="D128" s="29" t="s">
        <v>31</v>
      </c>
      <c r="E128" s="30" t="s">
        <v>82</v>
      </c>
      <c r="F128" s="30" t="s">
        <v>82</v>
      </c>
      <c r="G128" s="30" t="s">
        <v>82</v>
      </c>
      <c r="H128" s="30">
        <v>-1.2094621348363144</v>
      </c>
      <c r="I128" s="30">
        <v>0.98772694967237396</v>
      </c>
      <c r="J128" s="30">
        <v>-7.4695298759561162</v>
      </c>
      <c r="K128" s="30">
        <v>-2.49061322633507</v>
      </c>
      <c r="L128" s="30">
        <v>3.5506374465300583</v>
      </c>
      <c r="M128" s="30">
        <v>-3.0408807407593996</v>
      </c>
      <c r="N128" s="30">
        <v>3.1050865641126135</v>
      </c>
      <c r="O128" s="30">
        <v>5.3547136326405731</v>
      </c>
      <c r="P128" s="30">
        <v>2.3679121394030611</v>
      </c>
      <c r="Q128" s="30">
        <v>-1.3843823442954095</v>
      </c>
      <c r="R128" s="30">
        <v>-1.0507264842681829</v>
      </c>
      <c r="S128" s="30">
        <v>7.8209139302455322</v>
      </c>
      <c r="T128" s="30">
        <v>-3.5348539310084304</v>
      </c>
      <c r="U128" s="30">
        <v>-0.40098864529986011</v>
      </c>
      <c r="V128" s="30">
        <v>5.2272470618195177</v>
      </c>
      <c r="W128" s="40">
        <v>-1.1049406809913953</v>
      </c>
      <c r="X128" s="40">
        <v>5.2561133322802878</v>
      </c>
      <c r="Y128" s="40">
        <v>-42.047758426360474</v>
      </c>
      <c r="Z128" s="40">
        <v>-7.3183351752205468</v>
      </c>
      <c r="AA128" s="40">
        <v>4.1017384806618873</v>
      </c>
    </row>
    <row r="129" spans="4:27" ht="25.5" customHeight="1">
      <c r="D129" s="29" t="s">
        <v>32</v>
      </c>
      <c r="E129" s="30" t="s">
        <v>82</v>
      </c>
      <c r="F129" s="30" t="s">
        <v>82</v>
      </c>
      <c r="G129" s="30" t="s">
        <v>82</v>
      </c>
      <c r="H129" s="30">
        <v>-0.61187142649918869</v>
      </c>
      <c r="I129" s="30">
        <v>1.3022411041654358</v>
      </c>
      <c r="J129" s="30">
        <v>-3.9340364155477703</v>
      </c>
      <c r="K129" s="30">
        <v>7.7838486565569687</v>
      </c>
      <c r="L129" s="30">
        <v>7.6350847153690893</v>
      </c>
      <c r="M129" s="30">
        <v>0.74170974110514543</v>
      </c>
      <c r="N129" s="30">
        <v>-0.82478621138236674</v>
      </c>
      <c r="O129" s="30">
        <v>-4.9861548643282516</v>
      </c>
      <c r="P129" s="30">
        <v>-1.2606226323048642</v>
      </c>
      <c r="Q129" s="30">
        <v>-3.7902598208397364</v>
      </c>
      <c r="R129" s="30">
        <v>-0.86241565962084099</v>
      </c>
      <c r="S129" s="30">
        <v>-1.9385616113246962</v>
      </c>
      <c r="T129" s="30">
        <v>-0.22932102731373361</v>
      </c>
      <c r="U129" s="30">
        <v>-3.5611380553785765</v>
      </c>
      <c r="V129" s="30">
        <v>-5.0967961614106772</v>
      </c>
      <c r="W129" s="40">
        <v>-6.4578056573745162</v>
      </c>
      <c r="X129" s="40">
        <v>3.568024014240323</v>
      </c>
      <c r="Y129" s="40">
        <v>-29.821102258546318</v>
      </c>
      <c r="Z129" s="40">
        <v>15.691681574743455</v>
      </c>
      <c r="AA129" s="40">
        <v>-5.9270556590440222</v>
      </c>
    </row>
    <row r="130" spans="4:27" ht="25.5" customHeight="1">
      <c r="D130" s="29" t="s">
        <v>33</v>
      </c>
      <c r="E130" s="30" t="s">
        <v>82</v>
      </c>
      <c r="F130" s="30" t="s">
        <v>82</v>
      </c>
      <c r="G130" s="30" t="s">
        <v>82</v>
      </c>
      <c r="H130" s="30">
        <v>-0.83238278860617854</v>
      </c>
      <c r="I130" s="30">
        <v>-0.36947734489817252</v>
      </c>
      <c r="J130" s="30">
        <v>0.75618614247559002</v>
      </c>
      <c r="K130" s="30">
        <v>-2.798782724904636</v>
      </c>
      <c r="L130" s="30">
        <v>-7.019822971752876</v>
      </c>
      <c r="M130" s="30">
        <v>-1.859828936236807</v>
      </c>
      <c r="N130" s="30">
        <v>-0.38557989969044693</v>
      </c>
      <c r="O130" s="30">
        <v>1.8402138892015696</v>
      </c>
      <c r="P130" s="30">
        <v>1.5056776535550709</v>
      </c>
      <c r="Q130" s="30">
        <v>6.5755525623098832</v>
      </c>
      <c r="R130" s="30">
        <v>-1.5143114094553489</v>
      </c>
      <c r="S130" s="30">
        <v>1.3090150469173167</v>
      </c>
      <c r="T130" s="30">
        <v>0.14028370910914578</v>
      </c>
      <c r="U130" s="30">
        <v>-1.7813637423698347</v>
      </c>
      <c r="V130" s="30">
        <v>-1.9639025254160947</v>
      </c>
      <c r="W130" s="40">
        <v>-4.0029946445053426</v>
      </c>
      <c r="X130" s="40">
        <v>2.2671940639513721</v>
      </c>
      <c r="Y130" s="40">
        <v>10.011063643076001</v>
      </c>
      <c r="Z130" s="40">
        <v>-2.8841797825734261</v>
      </c>
      <c r="AA130" s="40">
        <v>5.4211198983365794</v>
      </c>
    </row>
    <row r="131" spans="4:27" ht="25.5" customHeight="1">
      <c r="D131" s="29" t="s">
        <v>34</v>
      </c>
      <c r="E131" s="30" t="s">
        <v>82</v>
      </c>
      <c r="F131" s="30" t="s">
        <v>82</v>
      </c>
      <c r="G131" s="30" t="s">
        <v>82</v>
      </c>
      <c r="H131" s="30">
        <v>0.41086526421474368</v>
      </c>
      <c r="I131" s="30">
        <v>1.9844157610751756</v>
      </c>
      <c r="J131" s="30">
        <v>-2.2198970862399525</v>
      </c>
      <c r="K131" s="30">
        <v>-2.7682491314791169</v>
      </c>
      <c r="L131" s="30">
        <v>2.7437563968456535</v>
      </c>
      <c r="M131" s="30">
        <v>1.7967250123709144</v>
      </c>
      <c r="N131" s="30">
        <v>2.1353482537176172</v>
      </c>
      <c r="O131" s="30">
        <v>-1.1025619419588018</v>
      </c>
      <c r="P131" s="30">
        <v>-1.1186368160539417</v>
      </c>
      <c r="Q131" s="30">
        <v>4.1993266173790289</v>
      </c>
      <c r="R131" s="30">
        <v>8.3383698042638343E-2</v>
      </c>
      <c r="S131" s="30">
        <v>-7.5358496076879948</v>
      </c>
      <c r="T131" s="30">
        <v>-3.0057985318880154</v>
      </c>
      <c r="U131" s="30">
        <v>-0.46858832805327655</v>
      </c>
      <c r="V131" s="30">
        <v>-0.21407258835632881</v>
      </c>
      <c r="W131" s="40">
        <v>-0.12840016429714884</v>
      </c>
      <c r="X131" s="40">
        <v>-9.137680365679179</v>
      </c>
      <c r="Y131" s="40">
        <v>34.885504203933124</v>
      </c>
      <c r="Z131" s="40">
        <v>14.375110271119929</v>
      </c>
      <c r="AA131" s="40">
        <v>-1.4846921228586885</v>
      </c>
    </row>
    <row r="132" spans="4:27" ht="25.5" customHeight="1">
      <c r="D132" s="29" t="s">
        <v>35</v>
      </c>
      <c r="E132" s="30" t="s">
        <v>82</v>
      </c>
      <c r="F132" s="30" t="s">
        <v>82</v>
      </c>
      <c r="G132" s="30" t="s">
        <v>82</v>
      </c>
      <c r="H132" s="30">
        <v>2.0003216157373993</v>
      </c>
      <c r="I132" s="30">
        <v>-3.0726279628142228</v>
      </c>
      <c r="J132" s="30">
        <v>1.2755837945473969</v>
      </c>
      <c r="K132" s="30">
        <v>0.85083664549994165</v>
      </c>
      <c r="L132" s="30">
        <v>-8.1290727990812606E-2</v>
      </c>
      <c r="M132" s="30">
        <v>-1.7408845977248788</v>
      </c>
      <c r="N132" s="30">
        <v>2.0992782105877739</v>
      </c>
      <c r="O132" s="30">
        <v>3.3046601185008129</v>
      </c>
      <c r="P132" s="30">
        <v>1.0390305973362546</v>
      </c>
      <c r="Q132" s="30">
        <v>-1.076052228667046</v>
      </c>
      <c r="R132" s="30">
        <v>2.8136432132421341</v>
      </c>
      <c r="S132" s="30">
        <v>1.9661276830047036</v>
      </c>
      <c r="T132" s="30">
        <v>-1.6853543377222668</v>
      </c>
      <c r="U132" s="30">
        <v>-1.0582021382599227</v>
      </c>
      <c r="V132" s="30">
        <v>-3.3348810230734216</v>
      </c>
      <c r="W132" s="40">
        <v>-3.7027698143407561</v>
      </c>
      <c r="X132" s="40">
        <v>2.6288547814266261</v>
      </c>
      <c r="Y132" s="40">
        <v>20.42578721894348</v>
      </c>
      <c r="Z132" s="40">
        <v>-12.191595402266609</v>
      </c>
      <c r="AA132" s="40">
        <v>-2.5833023198114535</v>
      </c>
    </row>
    <row r="133" spans="4:27" ht="25.5" customHeight="1">
      <c r="D133" s="29" t="s">
        <v>36</v>
      </c>
      <c r="E133" s="30" t="s">
        <v>82</v>
      </c>
      <c r="F133" s="30" t="s">
        <v>82</v>
      </c>
      <c r="G133" s="30" t="s">
        <v>82</v>
      </c>
      <c r="H133" s="30">
        <v>-1.6545724264204642</v>
      </c>
      <c r="I133" s="30">
        <v>-1.0472190699918227</v>
      </c>
      <c r="J133" s="30">
        <v>3.3590335667300408</v>
      </c>
      <c r="K133" s="30">
        <v>1.0608979905302185E-2</v>
      </c>
      <c r="L133" s="30">
        <v>2.5130403228825982</v>
      </c>
      <c r="M133" s="30">
        <v>-0.7047562807997676</v>
      </c>
      <c r="N133" s="30">
        <v>-1.4029700550330038</v>
      </c>
      <c r="O133" s="30">
        <v>3.3535428017131386</v>
      </c>
      <c r="P133" s="30">
        <v>1.9747819511804598</v>
      </c>
      <c r="Q133" s="30">
        <v>0.99424370839060749</v>
      </c>
      <c r="R133" s="30">
        <v>-1.3610868782435226</v>
      </c>
      <c r="S133" s="30">
        <v>2.1985361633688694</v>
      </c>
      <c r="T133" s="30">
        <v>-3.3681253872938632</v>
      </c>
      <c r="U133" s="30">
        <v>-0.54612783044371005</v>
      </c>
      <c r="V133" s="30">
        <v>-2.4346216120682995</v>
      </c>
      <c r="W133" s="40">
        <v>-5.3135317288645068</v>
      </c>
      <c r="X133" s="40">
        <v>-2.6891630872897587</v>
      </c>
      <c r="Y133" s="40">
        <v>-23.067708835243284</v>
      </c>
      <c r="Z133" s="40">
        <v>-2.6724484706644791</v>
      </c>
      <c r="AA133" s="40">
        <v>2.7431943748215337</v>
      </c>
    </row>
    <row r="134" spans="4:27" ht="25.5" customHeight="1">
      <c r="D134" s="29" t="s">
        <v>37</v>
      </c>
      <c r="E134" s="30" t="s">
        <v>82</v>
      </c>
      <c r="F134" s="30" t="s">
        <v>82</v>
      </c>
      <c r="G134" s="30" t="s">
        <v>82</v>
      </c>
      <c r="H134" s="30">
        <v>0.80265610056529102</v>
      </c>
      <c r="I134" s="30">
        <v>-0.97261380930759866</v>
      </c>
      <c r="J134" s="30">
        <v>-0.39213662158658069</v>
      </c>
      <c r="K134" s="30">
        <v>2.9940134404879526</v>
      </c>
      <c r="L134" s="30">
        <v>-3.2037441502800967</v>
      </c>
      <c r="M134" s="30">
        <v>2.6317806321247916</v>
      </c>
      <c r="N134" s="30">
        <v>2.5123923837800932</v>
      </c>
      <c r="O134" s="30">
        <v>0.36370717665126229</v>
      </c>
      <c r="P134" s="30">
        <v>-0.59972691427881974</v>
      </c>
      <c r="Q134" s="30">
        <v>-0.93867260016676779</v>
      </c>
      <c r="R134" s="30">
        <v>0.5107194495781231</v>
      </c>
      <c r="S134" s="30">
        <v>-1.1272245929311087</v>
      </c>
      <c r="T134" s="30">
        <v>0.34793308263429967</v>
      </c>
      <c r="U134" s="30">
        <v>-0.89162221417327103</v>
      </c>
      <c r="V134" s="30">
        <v>-2.8710210634650291</v>
      </c>
      <c r="W134" s="40">
        <v>-4.752205833476042</v>
      </c>
      <c r="X134" s="40">
        <v>-4.0535507707316292</v>
      </c>
      <c r="Y134" s="40">
        <v>6.8423099084765626</v>
      </c>
      <c r="Z134" s="40">
        <v>-0.88896485710380224</v>
      </c>
      <c r="AA134" s="40">
        <v>1.683418514279067</v>
      </c>
    </row>
    <row r="135" spans="4:27" ht="25.5" customHeight="1">
      <c r="D135" s="29" t="s">
        <v>38</v>
      </c>
      <c r="E135" s="30" t="s">
        <v>82</v>
      </c>
      <c r="F135" s="30" t="s">
        <v>82</v>
      </c>
      <c r="G135" s="30" t="s">
        <v>82</v>
      </c>
      <c r="H135" s="30">
        <v>0.42560689436139665</v>
      </c>
      <c r="I135" s="30">
        <v>2.1184693746743033</v>
      </c>
      <c r="J135" s="30">
        <v>-1.041269718985105</v>
      </c>
      <c r="K135" s="30">
        <v>-1.0131043898964243</v>
      </c>
      <c r="L135" s="30">
        <v>1.2686335652624559</v>
      </c>
      <c r="M135" s="30">
        <v>-1.3954482157177983</v>
      </c>
      <c r="N135" s="30">
        <v>-0.15895376901224889</v>
      </c>
      <c r="O135" s="30">
        <v>-1.9568228837774093E-2</v>
      </c>
      <c r="P135" s="30">
        <v>-0.95972733157944079</v>
      </c>
      <c r="Q135" s="30">
        <v>2.6332978409284058</v>
      </c>
      <c r="R135" s="30">
        <v>0.7855360346177731</v>
      </c>
      <c r="S135" s="30">
        <v>-2.8876924201359788</v>
      </c>
      <c r="T135" s="30">
        <v>0.76064933249415656</v>
      </c>
      <c r="U135" s="30">
        <v>-0.24602715885309046</v>
      </c>
      <c r="V135" s="30">
        <v>2.2294011974606898</v>
      </c>
      <c r="W135" s="40">
        <v>-4.9455230197656412</v>
      </c>
      <c r="X135" s="40">
        <v>-2.4240933105244</v>
      </c>
      <c r="Y135" s="40">
        <v>1.5293210337531837</v>
      </c>
      <c r="Z135" s="40">
        <v>2.8861104940818061</v>
      </c>
      <c r="AA135" s="40">
        <v>-4.1740339501631922</v>
      </c>
    </row>
    <row r="136" spans="4:27" ht="25.5" customHeight="1">
      <c r="D136" s="29" t="s">
        <v>39</v>
      </c>
      <c r="E136" s="30" t="s">
        <v>82</v>
      </c>
      <c r="F136" s="30" t="s">
        <v>82</v>
      </c>
      <c r="G136" s="30" t="s">
        <v>82</v>
      </c>
      <c r="H136" s="30">
        <v>0.93705909999133308</v>
      </c>
      <c r="I136" s="30">
        <v>-0.52621195363935502</v>
      </c>
      <c r="J136" s="30">
        <v>1.5334134076244732</v>
      </c>
      <c r="K136" s="30">
        <v>-1.5162516576248564</v>
      </c>
      <c r="L136" s="30">
        <v>-0.31425327343074239</v>
      </c>
      <c r="M136" s="30">
        <v>-0.40695230041840613</v>
      </c>
      <c r="N136" s="30">
        <v>-5.1701643943054982</v>
      </c>
      <c r="O136" s="30">
        <v>1.0349745976366842</v>
      </c>
      <c r="P136" s="30">
        <v>0.49593702300785303</v>
      </c>
      <c r="Q136" s="30">
        <v>-0.72348231787447981</v>
      </c>
      <c r="R136" s="30">
        <v>-1.3037101564208675</v>
      </c>
      <c r="S136" s="30">
        <v>5.3035945166159504</v>
      </c>
      <c r="T136" s="30">
        <v>-4.5662761235767846</v>
      </c>
      <c r="U136" s="30">
        <v>1.197610570162122</v>
      </c>
      <c r="V136" s="30">
        <v>4.1287557398797192</v>
      </c>
      <c r="W136" s="40">
        <v>-6.7287164665004173</v>
      </c>
      <c r="X136" s="40">
        <v>-7.0016066310605645</v>
      </c>
      <c r="Y136" s="40">
        <v>14.370324298006043</v>
      </c>
      <c r="Z136" s="40">
        <v>6.0586951493025065</v>
      </c>
      <c r="AA136" s="40">
        <v>-2.6572483892584486</v>
      </c>
    </row>
    <row r="137" spans="4:27" ht="25.5" customHeight="1">
      <c r="D137" s="31" t="s">
        <v>40</v>
      </c>
      <c r="E137" s="32" t="s">
        <v>82</v>
      </c>
      <c r="F137" s="32" t="s">
        <v>82</v>
      </c>
      <c r="G137" s="32" t="s">
        <v>82</v>
      </c>
      <c r="H137" s="32">
        <v>-11.093557230770923</v>
      </c>
      <c r="I137" s="32">
        <v>5.8993147012483815</v>
      </c>
      <c r="J137" s="32">
        <v>-0.52003107742109034</v>
      </c>
      <c r="K137" s="32">
        <v>-1.9357106516530664</v>
      </c>
      <c r="L137" s="32">
        <v>-2.7557392733806418</v>
      </c>
      <c r="M137" s="32">
        <v>2.7310619195185959</v>
      </c>
      <c r="N137" s="32">
        <v>3.8883268117091196</v>
      </c>
      <c r="O137" s="32">
        <v>13.662066626335644</v>
      </c>
      <c r="P137" s="32">
        <v>3.7255952856468877</v>
      </c>
      <c r="Q137" s="32">
        <v>1.1781705803905584</v>
      </c>
      <c r="R137" s="32">
        <v>7.621660707481448</v>
      </c>
      <c r="S137" s="32">
        <v>2.26795481449098</v>
      </c>
      <c r="T137" s="32">
        <v>2.7595796382089421</v>
      </c>
      <c r="U137" s="32">
        <v>1.3057444406231244</v>
      </c>
      <c r="V137" s="32">
        <v>-3.3679670475541768</v>
      </c>
      <c r="W137" s="41">
        <v>1.3151798016500793</v>
      </c>
      <c r="X137" s="41">
        <v>28.727774903192717</v>
      </c>
      <c r="Y137" s="41">
        <v>-13.839959348502784</v>
      </c>
      <c r="Z137" s="41">
        <v>-3.4615388262649427</v>
      </c>
      <c r="AA137" s="41" t="s">
        <v>82</v>
      </c>
    </row>
    <row r="138" spans="4:27" ht="25.5" customHeight="1"/>
    <row r="139" spans="4:27" ht="25.5" customHeight="1">
      <c r="D139" s="129" t="s">
        <v>47</v>
      </c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</row>
    <row r="140" spans="4:27" ht="25.5" customHeight="1">
      <c r="D140" s="130" t="s">
        <v>76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4:27" ht="25.5" customHeight="1">
      <c r="D141" s="128" t="s">
        <v>77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</row>
    <row r="142" spans="4:27" ht="25.5" customHeight="1">
      <c r="D142" s="27"/>
      <c r="E142" s="28">
        <v>2000</v>
      </c>
      <c r="F142" s="28">
        <v>2001</v>
      </c>
      <c r="G142" s="28">
        <v>2002</v>
      </c>
      <c r="H142" s="28">
        <v>2003</v>
      </c>
      <c r="I142" s="28">
        <v>2004</v>
      </c>
      <c r="J142" s="28">
        <v>2005</v>
      </c>
      <c r="K142" s="28">
        <v>2006</v>
      </c>
      <c r="L142" s="28">
        <v>2007</v>
      </c>
      <c r="M142" s="28">
        <v>2008</v>
      </c>
      <c r="N142" s="28">
        <v>2009</v>
      </c>
      <c r="O142" s="28">
        <v>2010</v>
      </c>
      <c r="P142" s="28">
        <v>2011</v>
      </c>
      <c r="Q142" s="28">
        <v>2012</v>
      </c>
      <c r="R142" s="28">
        <v>2013</v>
      </c>
      <c r="S142" s="28">
        <v>2014</v>
      </c>
      <c r="T142" s="28">
        <v>2015</v>
      </c>
      <c r="U142" s="28">
        <v>2016</v>
      </c>
      <c r="V142" s="28">
        <v>2017</v>
      </c>
      <c r="W142" s="28">
        <v>2018</v>
      </c>
      <c r="X142" s="28">
        <v>2019</v>
      </c>
      <c r="Y142" s="28">
        <v>2020</v>
      </c>
      <c r="Z142" s="28">
        <v>2021</v>
      </c>
      <c r="AA142" s="28">
        <v>2022</v>
      </c>
    </row>
    <row r="143" spans="4:27" ht="25.5" customHeight="1">
      <c r="D143" s="29" t="s">
        <v>29</v>
      </c>
      <c r="E143" s="30" t="s">
        <v>82</v>
      </c>
      <c r="F143" s="30" t="s">
        <v>82</v>
      </c>
      <c r="G143" s="30" t="s">
        <v>82</v>
      </c>
      <c r="H143" s="30" t="s">
        <v>82</v>
      </c>
      <c r="I143" s="30">
        <v>-0.9336658329858083</v>
      </c>
      <c r="J143" s="30">
        <v>-4.5146120713156375</v>
      </c>
      <c r="K143" s="30">
        <v>6.8468670227749495</v>
      </c>
      <c r="L143" s="30">
        <v>6.8633867005926996</v>
      </c>
      <c r="M143" s="30">
        <v>-0.55331932856000909</v>
      </c>
      <c r="N143" s="30">
        <v>-13.864505267471671</v>
      </c>
      <c r="O143" s="30">
        <v>9.5859952180953112</v>
      </c>
      <c r="P143" s="30">
        <v>-10.288405738127116</v>
      </c>
      <c r="Q143" s="30">
        <v>-15.22037200024301</v>
      </c>
      <c r="R143" s="30">
        <v>14.469205787096207</v>
      </c>
      <c r="S143" s="30">
        <v>-0.62859676298843148</v>
      </c>
      <c r="T143" s="30">
        <v>8.2743048948775275</v>
      </c>
      <c r="U143" s="30">
        <v>-6.3039518195714628</v>
      </c>
      <c r="V143" s="30">
        <v>-14.021326808553624</v>
      </c>
      <c r="W143" s="40">
        <v>6.2606848873327348</v>
      </c>
      <c r="X143" s="40">
        <v>9.2463105443020943</v>
      </c>
      <c r="Y143" s="40">
        <v>-0.62844521583692581</v>
      </c>
      <c r="Z143" s="40">
        <v>-2.0989638230524355</v>
      </c>
      <c r="AA143" s="40">
        <v>-2.3097272060764729</v>
      </c>
    </row>
    <row r="144" spans="4:27" ht="25.5" customHeight="1">
      <c r="D144" s="29" t="s">
        <v>30</v>
      </c>
      <c r="E144" s="30" t="s">
        <v>82</v>
      </c>
      <c r="F144" s="30" t="s">
        <v>82</v>
      </c>
      <c r="G144" s="30" t="s">
        <v>82</v>
      </c>
      <c r="H144" s="30">
        <v>2.559285126271349</v>
      </c>
      <c r="I144" s="30">
        <v>-3.7493648576667482</v>
      </c>
      <c r="J144" s="30">
        <v>46.058993403462289</v>
      </c>
      <c r="K144" s="30">
        <v>-3.2327780308644916</v>
      </c>
      <c r="L144" s="30">
        <v>1.8510950990188402</v>
      </c>
      <c r="M144" s="30">
        <v>11.916996351382657</v>
      </c>
      <c r="N144" s="30">
        <v>6.4319270462732225</v>
      </c>
      <c r="O144" s="30">
        <v>-3.38904102038039</v>
      </c>
      <c r="P144" s="30">
        <v>-2.514837370217704</v>
      </c>
      <c r="Q144" s="30">
        <v>2.3134706447060172</v>
      </c>
      <c r="R144" s="30">
        <v>-3.0485597943132992</v>
      </c>
      <c r="S144" s="30">
        <v>0.22377537228677191</v>
      </c>
      <c r="T144" s="30">
        <v>-6.8667986495062223</v>
      </c>
      <c r="U144" s="30">
        <v>2.480620862816707</v>
      </c>
      <c r="V144" s="30">
        <v>-5.4993542278146794</v>
      </c>
      <c r="W144" s="40">
        <v>-2.9286350421270479</v>
      </c>
      <c r="X144" s="40">
        <v>-0.57502141642625793</v>
      </c>
      <c r="Y144" s="40">
        <v>-2.3917979177162318</v>
      </c>
      <c r="Z144" s="40">
        <v>0.6590628353124961</v>
      </c>
      <c r="AA144" s="40">
        <v>-1.7528591888058109</v>
      </c>
    </row>
    <row r="145" spans="4:27" ht="25.5" customHeight="1">
      <c r="D145" s="29" t="s">
        <v>31</v>
      </c>
      <c r="E145" s="30" t="s">
        <v>82</v>
      </c>
      <c r="F145" s="30" t="s">
        <v>82</v>
      </c>
      <c r="G145" s="30" t="s">
        <v>82</v>
      </c>
      <c r="H145" s="30">
        <v>-17.541879832876251</v>
      </c>
      <c r="I145" s="30">
        <v>4.6267098003262008</v>
      </c>
      <c r="J145" s="30">
        <v>10.082527749515968</v>
      </c>
      <c r="K145" s="30">
        <v>4.467457113257467E-2</v>
      </c>
      <c r="L145" s="30">
        <v>3.6477314399776084</v>
      </c>
      <c r="M145" s="30">
        <v>-7.3482233405483548</v>
      </c>
      <c r="N145" s="30">
        <v>-1.8328713409230923</v>
      </c>
      <c r="O145" s="30">
        <v>10.020520729760719</v>
      </c>
      <c r="P145" s="30">
        <v>12.536433860700956</v>
      </c>
      <c r="Q145" s="30">
        <v>-1.1487227950464418</v>
      </c>
      <c r="R145" s="30">
        <v>-4.7043933015596178</v>
      </c>
      <c r="S145" s="30">
        <v>-3.454142008808736</v>
      </c>
      <c r="T145" s="30">
        <v>-0.38231102978036891</v>
      </c>
      <c r="U145" s="30">
        <v>10.146901469059234</v>
      </c>
      <c r="V145" s="30">
        <v>12.745860755028172</v>
      </c>
      <c r="W145" s="40">
        <v>-1.4074750898214194</v>
      </c>
      <c r="X145" s="40">
        <v>1.0542049728779146</v>
      </c>
      <c r="Y145" s="40">
        <v>-19.873140587133122</v>
      </c>
      <c r="Z145" s="40">
        <v>-11.086882739064318</v>
      </c>
      <c r="AA145" s="40">
        <v>15.239680072779649</v>
      </c>
    </row>
    <row r="146" spans="4:27" ht="25.5" customHeight="1">
      <c r="D146" s="29" t="s">
        <v>32</v>
      </c>
      <c r="E146" s="30" t="s">
        <v>82</v>
      </c>
      <c r="F146" s="30" t="s">
        <v>82</v>
      </c>
      <c r="G146" s="30" t="s">
        <v>82</v>
      </c>
      <c r="H146" s="30">
        <v>9.4217474054781203</v>
      </c>
      <c r="I146" s="30">
        <v>-5.7804690480224075</v>
      </c>
      <c r="J146" s="30">
        <v>15.155648975768688</v>
      </c>
      <c r="K146" s="30">
        <v>1.0070293817263209</v>
      </c>
      <c r="L146" s="30">
        <v>4.061186375932424</v>
      </c>
      <c r="M146" s="30">
        <v>5.1635389362348683</v>
      </c>
      <c r="N146" s="30">
        <v>15.01923134998313</v>
      </c>
      <c r="O146" s="30">
        <v>-1.2135367108091377</v>
      </c>
      <c r="P146" s="30">
        <v>-10.003188473024395</v>
      </c>
      <c r="Q146" s="30">
        <v>0.16197324353226517</v>
      </c>
      <c r="R146" s="30">
        <v>8.1805528674034012</v>
      </c>
      <c r="S146" s="30">
        <v>2.9827675383966579</v>
      </c>
      <c r="T146" s="30">
        <v>-8.9697984037774283</v>
      </c>
      <c r="U146" s="30">
        <v>-14.60184229720749</v>
      </c>
      <c r="V146" s="30">
        <v>1.3592516000337174</v>
      </c>
      <c r="W146" s="40">
        <v>13.005233030036422</v>
      </c>
      <c r="X146" s="40">
        <v>1.1408511400844423</v>
      </c>
      <c r="Y146" s="40">
        <v>-24.748794033427124</v>
      </c>
      <c r="Z146" s="40">
        <v>10.653310314807163</v>
      </c>
      <c r="AA146" s="40">
        <v>-6.7198002195952959</v>
      </c>
    </row>
    <row r="147" spans="4:27" ht="25.5" customHeight="1">
      <c r="D147" s="29" t="s">
        <v>33</v>
      </c>
      <c r="E147" s="30" t="s">
        <v>82</v>
      </c>
      <c r="F147" s="30" t="s">
        <v>82</v>
      </c>
      <c r="G147" s="30" t="s">
        <v>82</v>
      </c>
      <c r="H147" s="30">
        <v>-1.4025046433952193</v>
      </c>
      <c r="I147" s="30">
        <v>0.13685455710799044</v>
      </c>
      <c r="J147" s="30">
        <v>-8.5715464225921352</v>
      </c>
      <c r="K147" s="30">
        <v>12.509624759150784</v>
      </c>
      <c r="L147" s="30">
        <v>2.7990459257852818</v>
      </c>
      <c r="M147" s="30">
        <v>7.3287721074057455</v>
      </c>
      <c r="N147" s="30">
        <v>-13.275319341105673</v>
      </c>
      <c r="O147" s="30">
        <v>-3.838809523515041</v>
      </c>
      <c r="P147" s="30">
        <v>18.302320775171864</v>
      </c>
      <c r="Q147" s="30">
        <v>3.3025323566995723</v>
      </c>
      <c r="R147" s="30">
        <v>-2.2087008056960622</v>
      </c>
      <c r="S147" s="30">
        <v>-0.92461432060891857</v>
      </c>
      <c r="T147" s="30">
        <v>-3.1766450142201585</v>
      </c>
      <c r="U147" s="30">
        <v>-2.1586884460223166</v>
      </c>
      <c r="V147" s="30">
        <v>4.0853215179142754</v>
      </c>
      <c r="W147" s="40">
        <v>-8.4378805072062626</v>
      </c>
      <c r="X147" s="40">
        <v>-3.4320094603089157</v>
      </c>
      <c r="Y147" s="40">
        <v>10.557457430778028</v>
      </c>
      <c r="Z147" s="40">
        <v>-0.40591390093250856</v>
      </c>
      <c r="AA147" s="40">
        <v>1.6206094066858689</v>
      </c>
    </row>
    <row r="148" spans="4:27" ht="25.5" customHeight="1">
      <c r="D148" s="29" t="s">
        <v>34</v>
      </c>
      <c r="E148" s="30" t="s">
        <v>82</v>
      </c>
      <c r="F148" s="30" t="s">
        <v>82</v>
      </c>
      <c r="G148" s="30" t="s">
        <v>82</v>
      </c>
      <c r="H148" s="30">
        <v>-4.4453930709303036</v>
      </c>
      <c r="I148" s="30">
        <v>6.0325534802100123</v>
      </c>
      <c r="J148" s="30">
        <v>3.9521545343272013</v>
      </c>
      <c r="K148" s="30">
        <v>-7.6866906796058787</v>
      </c>
      <c r="L148" s="30">
        <v>-4.5937307321004877</v>
      </c>
      <c r="M148" s="30">
        <v>0.21909067466749921</v>
      </c>
      <c r="N148" s="30">
        <v>20.436144136626289</v>
      </c>
      <c r="O148" s="30">
        <v>16.500958577860601</v>
      </c>
      <c r="P148" s="30">
        <v>30.060089999138206</v>
      </c>
      <c r="Q148" s="30">
        <v>-7.6689653768016068</v>
      </c>
      <c r="R148" s="30">
        <v>0.2948824753972179</v>
      </c>
      <c r="S148" s="30">
        <v>-2.323546602466886</v>
      </c>
      <c r="T148" s="30">
        <v>5.71100428593172</v>
      </c>
      <c r="U148" s="30">
        <v>-1.5028393782784644</v>
      </c>
      <c r="V148" s="30">
        <v>-5.9776512965453836</v>
      </c>
      <c r="W148" s="40">
        <v>5.4835166957034609E-2</v>
      </c>
      <c r="X148" s="40">
        <v>-10.466405866481088</v>
      </c>
      <c r="Y148" s="40">
        <v>27.467568234842975</v>
      </c>
      <c r="Z148" s="40">
        <v>-1.2243017531512801</v>
      </c>
      <c r="AA148" s="40">
        <v>-1.5972490572574549</v>
      </c>
    </row>
    <row r="149" spans="4:27" ht="25.5" customHeight="1">
      <c r="D149" s="29" t="s">
        <v>35</v>
      </c>
      <c r="E149" s="30" t="s">
        <v>82</v>
      </c>
      <c r="F149" s="30" t="s">
        <v>82</v>
      </c>
      <c r="G149" s="30" t="s">
        <v>82</v>
      </c>
      <c r="H149" s="30">
        <v>8.441634260998466</v>
      </c>
      <c r="I149" s="30">
        <v>-5.9460285901549952</v>
      </c>
      <c r="J149" s="30">
        <v>-0.25471992368136798</v>
      </c>
      <c r="K149" s="30">
        <v>-9.9642672990452041E-3</v>
      </c>
      <c r="L149" s="30">
        <v>9.2963627937169946</v>
      </c>
      <c r="M149" s="30">
        <v>3.762500717367212</v>
      </c>
      <c r="N149" s="30">
        <v>-7.9308760920585701</v>
      </c>
      <c r="O149" s="30">
        <v>-11.018361932950228</v>
      </c>
      <c r="P149" s="30">
        <v>-23.608848687056817</v>
      </c>
      <c r="Q149" s="30">
        <v>3.8115770410413363</v>
      </c>
      <c r="R149" s="30">
        <v>5.0967865731337936</v>
      </c>
      <c r="S149" s="30">
        <v>3.372334464495097</v>
      </c>
      <c r="T149" s="30">
        <v>-8.6778832441953391</v>
      </c>
      <c r="U149" s="30">
        <v>-1.7924354800010645</v>
      </c>
      <c r="V149" s="30">
        <v>2.4313628186549252</v>
      </c>
      <c r="W149" s="40">
        <v>-1.3760357799611933</v>
      </c>
      <c r="X149" s="40">
        <v>6.0603899484083401</v>
      </c>
      <c r="Y149" s="40">
        <v>10.953903993648861</v>
      </c>
      <c r="Z149" s="40">
        <v>1.3251196583666802</v>
      </c>
      <c r="AA149" s="40">
        <v>-1.1569746431240313</v>
      </c>
    </row>
    <row r="150" spans="4:27" ht="25.5" customHeight="1">
      <c r="D150" s="29" t="s">
        <v>36</v>
      </c>
      <c r="E150" s="30" t="s">
        <v>82</v>
      </c>
      <c r="F150" s="30" t="s">
        <v>82</v>
      </c>
      <c r="G150" s="30" t="s">
        <v>82</v>
      </c>
      <c r="H150" s="30">
        <v>8.4696991330794233</v>
      </c>
      <c r="I150" s="30">
        <v>-5.8300503410145481</v>
      </c>
      <c r="J150" s="30">
        <v>-0.65997796820312926</v>
      </c>
      <c r="K150" s="30">
        <v>0.31585682533252779</v>
      </c>
      <c r="L150" s="30">
        <v>2.5138918636635976</v>
      </c>
      <c r="M150" s="30">
        <v>4.9799534530387657</v>
      </c>
      <c r="N150" s="30">
        <v>-5.260046137097774</v>
      </c>
      <c r="O150" s="30">
        <v>-1.5565858258337673</v>
      </c>
      <c r="P150" s="30">
        <v>5.0531884613041589</v>
      </c>
      <c r="Q150" s="30">
        <v>2.7421755527237801</v>
      </c>
      <c r="R150" s="30">
        <v>0.32595620348234711</v>
      </c>
      <c r="S150" s="30">
        <v>1.6699215476686735</v>
      </c>
      <c r="T150" s="30">
        <v>-0.5881138793881413</v>
      </c>
      <c r="U150" s="30">
        <v>5.2602102387794059</v>
      </c>
      <c r="V150" s="30">
        <v>-7.323577400839854</v>
      </c>
      <c r="W150" s="40">
        <v>2.8472756765010709</v>
      </c>
      <c r="X150" s="40">
        <v>2.3078778516890441</v>
      </c>
      <c r="Y150" s="40">
        <v>-2.2177162344628298</v>
      </c>
      <c r="Z150" s="40">
        <v>-4.8390159925705722</v>
      </c>
      <c r="AA150" s="40">
        <v>-1.2305108231780326</v>
      </c>
    </row>
    <row r="151" spans="4:27" ht="25.5" customHeight="1">
      <c r="D151" s="29" t="s">
        <v>37</v>
      </c>
      <c r="E151" s="30" t="s">
        <v>82</v>
      </c>
      <c r="F151" s="30" t="s">
        <v>82</v>
      </c>
      <c r="G151" s="30" t="s">
        <v>82</v>
      </c>
      <c r="H151" s="30">
        <v>1.4272602243104782</v>
      </c>
      <c r="I151" s="30">
        <v>8.7747386779950318</v>
      </c>
      <c r="J151" s="30">
        <v>0.20151923315443465</v>
      </c>
      <c r="K151" s="30">
        <v>-0.53896943514460949</v>
      </c>
      <c r="L151" s="30">
        <v>-5.7037351781903833</v>
      </c>
      <c r="M151" s="30">
        <v>4.9754789250641807</v>
      </c>
      <c r="N151" s="30">
        <v>7.2993860879555728</v>
      </c>
      <c r="O151" s="30">
        <v>14.537613104548219</v>
      </c>
      <c r="P151" s="30">
        <v>-0.84511687716469774</v>
      </c>
      <c r="Q151" s="30">
        <v>-9.0198056032250165</v>
      </c>
      <c r="R151" s="30">
        <v>-0.27276917864269556</v>
      </c>
      <c r="S151" s="30">
        <v>4.1123462719302895</v>
      </c>
      <c r="T151" s="30">
        <v>1.7794536671990269</v>
      </c>
      <c r="U151" s="30">
        <v>-1.2475344224163409</v>
      </c>
      <c r="V151" s="30">
        <v>-0.60760943993349859</v>
      </c>
      <c r="W151" s="40">
        <v>-3.5733178262144283</v>
      </c>
      <c r="X151" s="40">
        <v>-0.78018649030645593</v>
      </c>
      <c r="Y151" s="40">
        <v>4.3494976412976172</v>
      </c>
      <c r="Z151" s="40">
        <v>-2.4099930602099806</v>
      </c>
      <c r="AA151" s="40">
        <v>1.9696040621927979</v>
      </c>
    </row>
    <row r="152" spans="4:27" ht="25.5" customHeight="1">
      <c r="D152" s="29" t="s">
        <v>38</v>
      </c>
      <c r="E152" s="30" t="s">
        <v>82</v>
      </c>
      <c r="F152" s="30" t="s">
        <v>82</v>
      </c>
      <c r="G152" s="30" t="s">
        <v>82</v>
      </c>
      <c r="H152" s="30">
        <v>33.252107360122785</v>
      </c>
      <c r="I152" s="30">
        <v>-2.0734200872766118</v>
      </c>
      <c r="J152" s="30">
        <v>5.8641281834871828</v>
      </c>
      <c r="K152" s="30">
        <v>0.8043180540700634</v>
      </c>
      <c r="L152" s="30">
        <v>6.7624160900058738</v>
      </c>
      <c r="M152" s="30">
        <v>1.5376364975204559</v>
      </c>
      <c r="N152" s="30">
        <v>3.1479980004339714</v>
      </c>
      <c r="O152" s="30">
        <v>-15.412293350815586</v>
      </c>
      <c r="P152" s="30">
        <v>-0.73945707716639442</v>
      </c>
      <c r="Q152" s="30">
        <v>12.811024080861433</v>
      </c>
      <c r="R152" s="30">
        <v>5.1922962985433196</v>
      </c>
      <c r="S152" s="30">
        <v>7.5559669325669265</v>
      </c>
      <c r="T152" s="30">
        <v>-11.301512219900534</v>
      </c>
      <c r="U152" s="30">
        <v>-6.6967531291425413</v>
      </c>
      <c r="V152" s="30">
        <v>-0.46276411244198234</v>
      </c>
      <c r="W152" s="40">
        <v>-0.30468049523109109</v>
      </c>
      <c r="X152" s="40">
        <v>3.9868605320789285</v>
      </c>
      <c r="Y152" s="40">
        <v>-1.642033861991965</v>
      </c>
      <c r="Z152" s="40">
        <v>1.353068232857102</v>
      </c>
      <c r="AA152" s="40">
        <v>2.1914534138679054</v>
      </c>
    </row>
    <row r="153" spans="4:27" ht="25.5" customHeight="1">
      <c r="D153" s="29" t="s">
        <v>39</v>
      </c>
      <c r="E153" s="30" t="s">
        <v>82</v>
      </c>
      <c r="F153" s="30" t="s">
        <v>82</v>
      </c>
      <c r="G153" s="30" t="s">
        <v>82</v>
      </c>
      <c r="H153" s="30">
        <v>-2.4335633221425845</v>
      </c>
      <c r="I153" s="30">
        <v>5.4530346503586014</v>
      </c>
      <c r="J153" s="30">
        <v>1.9126252406024058</v>
      </c>
      <c r="K153" s="30">
        <v>4.607679198123571</v>
      </c>
      <c r="L153" s="30">
        <v>5.8822596671001648</v>
      </c>
      <c r="M153" s="30">
        <v>-11.065700612918972</v>
      </c>
      <c r="N153" s="30">
        <v>0.78706271772879255</v>
      </c>
      <c r="O153" s="30">
        <v>11.033241390016425</v>
      </c>
      <c r="P153" s="30">
        <v>7.6002107423422727</v>
      </c>
      <c r="Q153" s="30">
        <v>-8.7248408978163994</v>
      </c>
      <c r="R153" s="30">
        <v>-9.4099518703238303</v>
      </c>
      <c r="S153" s="30">
        <v>-6.0239611366435408</v>
      </c>
      <c r="T153" s="30">
        <v>16.241312825927068</v>
      </c>
      <c r="U153" s="30">
        <v>11.244619128313627</v>
      </c>
      <c r="V153" s="30">
        <v>-2.4821447482383907</v>
      </c>
      <c r="W153" s="40">
        <v>-2.6902687403251968</v>
      </c>
      <c r="X153" s="40">
        <v>-0.30259102919520942</v>
      </c>
      <c r="Y153" s="40">
        <v>-0.68219367834477795</v>
      </c>
      <c r="Z153" s="40">
        <v>5.5314238635073121</v>
      </c>
      <c r="AA153" s="40">
        <v>-3.4489480974519537</v>
      </c>
    </row>
    <row r="154" spans="4:27" ht="25.5" customHeight="1">
      <c r="D154" s="31" t="s">
        <v>40</v>
      </c>
      <c r="E154" s="32" t="s">
        <v>82</v>
      </c>
      <c r="F154" s="32" t="s">
        <v>82</v>
      </c>
      <c r="G154" s="32" t="s">
        <v>82</v>
      </c>
      <c r="H154" s="32">
        <v>-10.271235054197358</v>
      </c>
      <c r="I154" s="32">
        <v>-10.164862245400885</v>
      </c>
      <c r="J154" s="32">
        <v>8.2079125293073485</v>
      </c>
      <c r="K154" s="32">
        <v>1.2169934624495227</v>
      </c>
      <c r="L154" s="32">
        <v>-0.64692754015135412</v>
      </c>
      <c r="M154" s="32">
        <v>11.728254538461336</v>
      </c>
      <c r="N154" s="32">
        <v>-0.98266698754687631</v>
      </c>
      <c r="O154" s="32">
        <v>6.5304549139801438</v>
      </c>
      <c r="P154" s="32">
        <v>19.129325527335816</v>
      </c>
      <c r="Q154" s="32">
        <v>-3.2649912329440034</v>
      </c>
      <c r="R154" s="32">
        <v>-2.3289541551624882</v>
      </c>
      <c r="S154" s="32">
        <v>4.0419388259823386</v>
      </c>
      <c r="T154" s="32">
        <v>-3.1290062874110069</v>
      </c>
      <c r="U154" s="32">
        <v>9.9470672241499525</v>
      </c>
      <c r="V154" s="32">
        <v>1.6581996157672529</v>
      </c>
      <c r="W154" s="41">
        <v>-0.65839203411270919</v>
      </c>
      <c r="X154" s="41">
        <v>-3.3515937644570948</v>
      </c>
      <c r="Y154" s="41">
        <v>-2.4758032436768773</v>
      </c>
      <c r="Z154" s="41">
        <v>-2.317912426016655</v>
      </c>
      <c r="AA154" s="41" t="s">
        <v>82</v>
      </c>
    </row>
    <row r="155" spans="4:27" ht="25.5" customHeight="1"/>
    <row r="156" spans="4:27" ht="25.5" customHeight="1">
      <c r="D156" s="129" t="s">
        <v>49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</row>
    <row r="157" spans="4:27" ht="25.5" customHeight="1">
      <c r="D157" s="130" t="s">
        <v>76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4:27" ht="25.5" customHeight="1">
      <c r="D158" s="128" t="s">
        <v>77</v>
      </c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</row>
    <row r="159" spans="4:27" ht="25.5" customHeight="1">
      <c r="D159" s="27"/>
      <c r="E159" s="28">
        <v>2000</v>
      </c>
      <c r="F159" s="28">
        <v>2001</v>
      </c>
      <c r="G159" s="28">
        <v>2002</v>
      </c>
      <c r="H159" s="28">
        <v>2003</v>
      </c>
      <c r="I159" s="28">
        <v>2004</v>
      </c>
      <c r="J159" s="28">
        <v>2005</v>
      </c>
      <c r="K159" s="28">
        <v>2006</v>
      </c>
      <c r="L159" s="28">
        <v>2007</v>
      </c>
      <c r="M159" s="28">
        <v>2008</v>
      </c>
      <c r="N159" s="28">
        <v>2009</v>
      </c>
      <c r="O159" s="28">
        <v>2010</v>
      </c>
      <c r="P159" s="28">
        <v>2011</v>
      </c>
      <c r="Q159" s="28">
        <v>2012</v>
      </c>
      <c r="R159" s="28">
        <v>2013</v>
      </c>
      <c r="S159" s="28">
        <v>2014</v>
      </c>
      <c r="T159" s="28">
        <v>2015</v>
      </c>
      <c r="U159" s="28">
        <v>2016</v>
      </c>
      <c r="V159" s="28">
        <v>2017</v>
      </c>
      <c r="W159" s="28">
        <v>2018</v>
      </c>
      <c r="X159" s="28">
        <v>2019</v>
      </c>
      <c r="Y159" s="28">
        <v>2020</v>
      </c>
      <c r="Z159" s="28">
        <v>2021</v>
      </c>
      <c r="AA159" s="28">
        <v>2022</v>
      </c>
    </row>
    <row r="160" spans="4:27" ht="25.5" customHeight="1">
      <c r="D160" s="29" t="s">
        <v>29</v>
      </c>
      <c r="E160" s="30" t="s">
        <v>82</v>
      </c>
      <c r="F160" s="30" t="s">
        <v>82</v>
      </c>
      <c r="G160" s="30" t="s">
        <v>82</v>
      </c>
      <c r="H160" s="30">
        <v>0</v>
      </c>
      <c r="I160" s="30">
        <v>-0.49212373453542124</v>
      </c>
      <c r="J160" s="30">
        <v>-1.4837538834517883</v>
      </c>
      <c r="K160" s="30">
        <v>4.2921051098437246</v>
      </c>
      <c r="L160" s="30">
        <v>1.6229308583979751</v>
      </c>
      <c r="M160" s="30">
        <v>3.5193644654140321</v>
      </c>
      <c r="N160" s="30">
        <v>3.2829010620298194</v>
      </c>
      <c r="O160" s="30">
        <v>0.73758323235775247</v>
      </c>
      <c r="P160" s="30">
        <v>-5.0613023366547605</v>
      </c>
      <c r="Q160" s="30">
        <v>1.4049814583381837</v>
      </c>
      <c r="R160" s="30">
        <v>2.2944405536025503</v>
      </c>
      <c r="S160" s="30">
        <v>3.1732040182662846</v>
      </c>
      <c r="T160" s="30">
        <v>0.18292334660792164</v>
      </c>
      <c r="U160" s="30">
        <v>-7.030306606092795</v>
      </c>
      <c r="V160" s="30">
        <v>-5.9405086249083139</v>
      </c>
      <c r="W160" s="40">
        <v>2.0744415546550599</v>
      </c>
      <c r="X160" s="40">
        <v>2.1810080412466792</v>
      </c>
      <c r="Y160" s="40">
        <v>-2.491289724838297</v>
      </c>
      <c r="Z160" s="40">
        <v>4.5601837190350603</v>
      </c>
      <c r="AA160" s="40">
        <v>5.2752516051030707</v>
      </c>
    </row>
    <row r="161" spans="4:27" ht="25.5" customHeight="1">
      <c r="D161" s="29" t="s">
        <v>30</v>
      </c>
      <c r="E161" s="30" t="s">
        <v>82</v>
      </c>
      <c r="F161" s="30" t="s">
        <v>82</v>
      </c>
      <c r="G161" s="30" t="s">
        <v>82</v>
      </c>
      <c r="H161" s="30">
        <v>0.83187517669800481</v>
      </c>
      <c r="I161" s="30">
        <v>7.6014590380429237</v>
      </c>
      <c r="J161" s="30">
        <v>3.4306507454664681</v>
      </c>
      <c r="K161" s="30">
        <v>-4.7450149341009666</v>
      </c>
      <c r="L161" s="30">
        <v>1.6096390902639923</v>
      </c>
      <c r="M161" s="30">
        <v>-3.5689489539304176</v>
      </c>
      <c r="N161" s="30">
        <v>5.2083802262329337</v>
      </c>
      <c r="O161" s="30">
        <v>3.1478392553763168</v>
      </c>
      <c r="P161" s="30">
        <v>4.6637221980494248</v>
      </c>
      <c r="Q161" s="30">
        <v>1.0880333113634677</v>
      </c>
      <c r="R161" s="30">
        <v>-2.2987398004096216</v>
      </c>
      <c r="S161" s="30">
        <v>-2.7556595214455193</v>
      </c>
      <c r="T161" s="30">
        <v>0.63084581492740543</v>
      </c>
      <c r="U161" s="30">
        <v>1.197029037924402</v>
      </c>
      <c r="V161" s="30">
        <v>-0.22787269426843837</v>
      </c>
      <c r="W161" s="40">
        <v>-0.54570072026258742</v>
      </c>
      <c r="X161" s="40">
        <v>0.22487270646027735</v>
      </c>
      <c r="Y161" s="40">
        <v>1.9981004732465113</v>
      </c>
      <c r="Z161" s="40">
        <v>-2.1427224391713628</v>
      </c>
      <c r="AA161" s="40">
        <v>1.3847493042219217</v>
      </c>
    </row>
    <row r="162" spans="4:27" ht="25.5" customHeight="1">
      <c r="D162" s="29" t="s">
        <v>31</v>
      </c>
      <c r="E162" s="30" t="s">
        <v>82</v>
      </c>
      <c r="F162" s="30" t="s">
        <v>82</v>
      </c>
      <c r="G162" s="30" t="s">
        <v>82</v>
      </c>
      <c r="H162" s="30">
        <v>-0.95743689267415721</v>
      </c>
      <c r="I162" s="30">
        <v>-1.5487416300228096</v>
      </c>
      <c r="J162" s="30">
        <v>5.9940626389884732</v>
      </c>
      <c r="K162" s="30">
        <v>0.94736949806111248</v>
      </c>
      <c r="L162" s="30">
        <v>2.5480644481203907</v>
      </c>
      <c r="M162" s="30">
        <v>2.9952441649330641</v>
      </c>
      <c r="N162" s="30">
        <v>-2.422332479368805</v>
      </c>
      <c r="O162" s="30">
        <v>0.60987433355059739</v>
      </c>
      <c r="P162" s="30">
        <v>2.3180484430182169</v>
      </c>
      <c r="Q162" s="30">
        <v>-0.16302512806550817</v>
      </c>
      <c r="R162" s="30">
        <v>1.403965716214528</v>
      </c>
      <c r="S162" s="30">
        <v>-0.45253159739807591</v>
      </c>
      <c r="T162" s="30">
        <v>0.75639669129559106</v>
      </c>
      <c r="U162" s="30">
        <v>-2.4845391550965101</v>
      </c>
      <c r="V162" s="30">
        <v>1.6700088982406935</v>
      </c>
      <c r="W162" s="40">
        <v>0.22980389746909413</v>
      </c>
      <c r="X162" s="40">
        <v>1.3225654419417587</v>
      </c>
      <c r="Y162" s="40">
        <v>-27.689483286183179</v>
      </c>
      <c r="Z162" s="40">
        <v>-11.04047164888533</v>
      </c>
      <c r="AA162" s="40">
        <v>-1.9275261403501442</v>
      </c>
    </row>
    <row r="163" spans="4:27" ht="25.5" customHeight="1">
      <c r="D163" s="29" t="s">
        <v>32</v>
      </c>
      <c r="E163" s="30" t="s">
        <v>82</v>
      </c>
      <c r="F163" s="30" t="s">
        <v>82</v>
      </c>
      <c r="G163" s="30" t="s">
        <v>82</v>
      </c>
      <c r="H163" s="30">
        <v>2.7961736289506378</v>
      </c>
      <c r="I163" s="30">
        <v>-3.8898829669490542</v>
      </c>
      <c r="J163" s="30">
        <v>-3.7624796248973857</v>
      </c>
      <c r="K163" s="30">
        <v>2.9156049050174326</v>
      </c>
      <c r="L163" s="30">
        <v>3.5172392661685814</v>
      </c>
      <c r="M163" s="30">
        <v>-1.6050274569133549</v>
      </c>
      <c r="N163" s="30">
        <v>1.2192926114549918</v>
      </c>
      <c r="O163" s="30">
        <v>-1.2038982354663164</v>
      </c>
      <c r="P163" s="30">
        <v>0.76145808846648233</v>
      </c>
      <c r="Q163" s="30">
        <v>0.84195155599446903</v>
      </c>
      <c r="R163" s="30">
        <v>0.97727510931959749</v>
      </c>
      <c r="S163" s="30">
        <v>0.88564114082994028</v>
      </c>
      <c r="T163" s="30">
        <v>-7.7906562730492563</v>
      </c>
      <c r="U163" s="30">
        <v>1.393513229930865</v>
      </c>
      <c r="V163" s="30">
        <v>1.2507895004771008</v>
      </c>
      <c r="W163" s="40">
        <v>0.23976694411116384</v>
      </c>
      <c r="X163" s="40">
        <v>-0.4580447235848828</v>
      </c>
      <c r="Y163" s="40">
        <v>-29.96092003035351</v>
      </c>
      <c r="Z163" s="40">
        <v>8.5432328239673172</v>
      </c>
      <c r="AA163" s="40">
        <v>-0.50079255858248573</v>
      </c>
    </row>
    <row r="164" spans="4:27" ht="25.5" customHeight="1">
      <c r="D164" s="29" t="s">
        <v>33</v>
      </c>
      <c r="E164" s="30" t="s">
        <v>82</v>
      </c>
      <c r="F164" s="30" t="s">
        <v>82</v>
      </c>
      <c r="G164" s="30" t="s">
        <v>82</v>
      </c>
      <c r="H164" s="30">
        <v>-0.13505487046044928</v>
      </c>
      <c r="I164" s="30">
        <v>7.5386926803110654</v>
      </c>
      <c r="J164" s="30">
        <v>0.53676177181716245</v>
      </c>
      <c r="K164" s="30">
        <v>0.32305214497354573</v>
      </c>
      <c r="L164" s="30">
        <v>0.85087977267606085</v>
      </c>
      <c r="M164" s="30">
        <v>3.5325580912445975</v>
      </c>
      <c r="N164" s="30">
        <v>1.876668642393664</v>
      </c>
      <c r="O164" s="30">
        <v>3.5984044375903856</v>
      </c>
      <c r="P164" s="30">
        <v>-2.888583271632017</v>
      </c>
      <c r="Q164" s="30">
        <v>0.94371458748163661</v>
      </c>
      <c r="R164" s="30">
        <v>0.49237246438371685</v>
      </c>
      <c r="S164" s="30">
        <v>2.2304184730667309</v>
      </c>
      <c r="T164" s="30">
        <v>3.402748468994421</v>
      </c>
      <c r="U164" s="30">
        <v>-1.3254681405390656</v>
      </c>
      <c r="V164" s="30">
        <v>-0.68571059911526344</v>
      </c>
      <c r="W164" s="40">
        <v>-2.0481861285698622</v>
      </c>
      <c r="X164" s="40">
        <v>-7.5921013088842919</v>
      </c>
      <c r="Y164" s="40">
        <v>32.878950519021629</v>
      </c>
      <c r="Z164" s="40">
        <v>6.4404573920397556</v>
      </c>
      <c r="AA164" s="40">
        <v>-2.5975676019063476</v>
      </c>
    </row>
    <row r="165" spans="4:27" ht="25.5" customHeight="1">
      <c r="D165" s="29" t="s">
        <v>34</v>
      </c>
      <c r="E165" s="30" t="s">
        <v>82</v>
      </c>
      <c r="F165" s="30" t="s">
        <v>82</v>
      </c>
      <c r="G165" s="30" t="s">
        <v>82</v>
      </c>
      <c r="H165" s="30">
        <v>2.1980474967271402</v>
      </c>
      <c r="I165" s="30">
        <v>3.1347314255780745E-2</v>
      </c>
      <c r="J165" s="30">
        <v>3.2357091609509725</v>
      </c>
      <c r="K165" s="30">
        <v>1.7781166004318338</v>
      </c>
      <c r="L165" s="30">
        <v>-0.35263239715236372</v>
      </c>
      <c r="M165" s="30">
        <v>-1.3162678429647245</v>
      </c>
      <c r="N165" s="30">
        <v>0.16887481113356806</v>
      </c>
      <c r="O165" s="30">
        <v>2.3645492872575335</v>
      </c>
      <c r="P165" s="30">
        <v>3.4097538098529112</v>
      </c>
      <c r="Q165" s="30">
        <v>1.1933923809748892</v>
      </c>
      <c r="R165" s="30">
        <v>0.11310606247829647</v>
      </c>
      <c r="S165" s="30">
        <v>-0.38633992583956278</v>
      </c>
      <c r="T165" s="30">
        <v>-2.3012981004183142</v>
      </c>
      <c r="U165" s="30">
        <v>-0.86891714862471492</v>
      </c>
      <c r="V165" s="30">
        <v>2.4527454055824238</v>
      </c>
      <c r="W165" s="40">
        <v>3.9306007861945158</v>
      </c>
      <c r="X165" s="40">
        <v>3.1053706592635066</v>
      </c>
      <c r="Y165" s="40">
        <v>33.222465130578271</v>
      </c>
      <c r="Z165" s="40">
        <v>0.84201330544699804</v>
      </c>
      <c r="AA165" s="40">
        <v>-1.4570714038490085</v>
      </c>
    </row>
    <row r="166" spans="4:27" ht="25.5" customHeight="1">
      <c r="D166" s="29" t="s">
        <v>35</v>
      </c>
      <c r="E166" s="30" t="s">
        <v>82</v>
      </c>
      <c r="F166" s="30" t="s">
        <v>82</v>
      </c>
      <c r="G166" s="30" t="s">
        <v>82</v>
      </c>
      <c r="H166" s="30">
        <v>2.3370320265751365</v>
      </c>
      <c r="I166" s="30">
        <v>0.38875509918117057</v>
      </c>
      <c r="J166" s="30">
        <v>1.6449898660008122</v>
      </c>
      <c r="K166" s="30">
        <v>1.5835305110686981</v>
      </c>
      <c r="L166" s="30">
        <v>0.5823642464419132</v>
      </c>
      <c r="M166" s="30">
        <v>2.4760081914750875</v>
      </c>
      <c r="N166" s="30">
        <v>-1.0933204966807275</v>
      </c>
      <c r="O166" s="30">
        <v>1.0320760649284555</v>
      </c>
      <c r="P166" s="30">
        <v>-0.50432143237095772</v>
      </c>
      <c r="Q166" s="30">
        <v>0.8947081458342776</v>
      </c>
      <c r="R166" s="30">
        <v>4.0741255280981825</v>
      </c>
      <c r="S166" s="30">
        <v>-1.067543400126536</v>
      </c>
      <c r="T166" s="30">
        <v>5.2877284896735155E-2</v>
      </c>
      <c r="U166" s="30">
        <v>-0.55402459285396333</v>
      </c>
      <c r="V166" s="30">
        <v>0.85796719430450974</v>
      </c>
      <c r="W166" s="40">
        <v>-2.3626251231305684</v>
      </c>
      <c r="X166" s="40">
        <v>5.0657943472598888</v>
      </c>
      <c r="Y166" s="40">
        <v>10.971526401368203</v>
      </c>
      <c r="Z166" s="40">
        <v>24.072760724299116</v>
      </c>
      <c r="AA166" s="40">
        <v>-0.69798417967938953</v>
      </c>
    </row>
    <row r="167" spans="4:27" ht="25.5" customHeight="1">
      <c r="D167" s="29" t="s">
        <v>36</v>
      </c>
      <c r="E167" s="30" t="s">
        <v>82</v>
      </c>
      <c r="F167" s="30" t="s">
        <v>82</v>
      </c>
      <c r="G167" s="30" t="s">
        <v>82</v>
      </c>
      <c r="H167" s="30">
        <v>2.493638876308979</v>
      </c>
      <c r="I167" s="30">
        <v>-0.80147657472692257</v>
      </c>
      <c r="J167" s="30">
        <v>-3.3527646074582584E-2</v>
      </c>
      <c r="K167" s="30">
        <v>3.3526078759537503</v>
      </c>
      <c r="L167" s="30">
        <v>4.1025957835025162</v>
      </c>
      <c r="M167" s="30">
        <v>-0.7133031822637026</v>
      </c>
      <c r="N167" s="30">
        <v>0.78300519475171804</v>
      </c>
      <c r="O167" s="30">
        <v>0.62129902283121208</v>
      </c>
      <c r="P167" s="30">
        <v>-0.60576817301309926</v>
      </c>
      <c r="Q167" s="30">
        <v>2.7354904695090942</v>
      </c>
      <c r="R167" s="30">
        <v>-9.4983478937449295E-2</v>
      </c>
      <c r="S167" s="30">
        <v>0.61895262225633019</v>
      </c>
      <c r="T167" s="30">
        <v>-0.72174119189482022</v>
      </c>
      <c r="U167" s="30">
        <v>-1.0448679041626607</v>
      </c>
      <c r="V167" s="30">
        <v>-1.1436693887806215</v>
      </c>
      <c r="W167" s="40">
        <v>3.8767595886823214</v>
      </c>
      <c r="X167" s="40">
        <v>-5.5938501102958949E-2</v>
      </c>
      <c r="Y167" s="40">
        <v>10.844023095382438</v>
      </c>
      <c r="Z167" s="40">
        <v>-20.70610436993864</v>
      </c>
      <c r="AA167" s="40">
        <v>-1.0943851121612558</v>
      </c>
    </row>
    <row r="168" spans="4:27" ht="25.5" customHeight="1">
      <c r="D168" s="29" t="s">
        <v>37</v>
      </c>
      <c r="E168" s="30" t="s">
        <v>82</v>
      </c>
      <c r="F168" s="30" t="s">
        <v>82</v>
      </c>
      <c r="G168" s="30" t="s">
        <v>82</v>
      </c>
      <c r="H168" s="30">
        <v>1.1150762128083525</v>
      </c>
      <c r="I168" s="30">
        <v>1.2191466736338752</v>
      </c>
      <c r="J168" s="30">
        <v>0.22915605392801464</v>
      </c>
      <c r="K168" s="30">
        <v>6.4055644523595801</v>
      </c>
      <c r="L168" s="30">
        <v>1.2228150898006218</v>
      </c>
      <c r="M168" s="30">
        <v>1.4088742798204601</v>
      </c>
      <c r="N168" s="30">
        <v>-1.228988630582617</v>
      </c>
      <c r="O168" s="30">
        <v>4.5782216619595584</v>
      </c>
      <c r="P168" s="30">
        <v>0.73881150891867975</v>
      </c>
      <c r="Q168" s="30">
        <v>-1.7244424366307021</v>
      </c>
      <c r="R168" s="30">
        <v>3.832793641448351</v>
      </c>
      <c r="S168" s="30">
        <v>2.7360316110400351</v>
      </c>
      <c r="T168" s="30">
        <v>-3.7440792844416038</v>
      </c>
      <c r="U168" s="30">
        <v>-0.82846292891954887</v>
      </c>
      <c r="V168" s="30">
        <v>2.8523078582922468</v>
      </c>
      <c r="W168" s="40">
        <v>-1.1274712044390345</v>
      </c>
      <c r="X168" s="40">
        <v>3.9918384496440584</v>
      </c>
      <c r="Y168" s="40">
        <v>1.0880400314482008</v>
      </c>
      <c r="Z168" s="40">
        <v>-1.0688761251093304</v>
      </c>
      <c r="AA168" s="40">
        <v>-0.95538260908014649</v>
      </c>
    </row>
    <row r="169" spans="4:27" ht="25.5" customHeight="1">
      <c r="D169" s="29" t="s">
        <v>38</v>
      </c>
      <c r="E169" s="30" t="s">
        <v>82</v>
      </c>
      <c r="F169" s="30" t="s">
        <v>82</v>
      </c>
      <c r="G169" s="30" t="s">
        <v>82</v>
      </c>
      <c r="H169" s="30">
        <v>2.3149943614709567</v>
      </c>
      <c r="I169" s="30">
        <v>-0.43564253731095404</v>
      </c>
      <c r="J169" s="30">
        <v>2.2635659404157016</v>
      </c>
      <c r="K169" s="30">
        <v>-1.4678732936388883</v>
      </c>
      <c r="L169" s="30">
        <v>2.2796138694468837</v>
      </c>
      <c r="M169" s="30">
        <v>-0.73757115224466485</v>
      </c>
      <c r="N169" s="30">
        <v>1.8941896995359642</v>
      </c>
      <c r="O169" s="30">
        <v>-4.1696061915284517</v>
      </c>
      <c r="P169" s="30">
        <v>-0.64471880165964945</v>
      </c>
      <c r="Q169" s="30">
        <v>2.6767434810552659</v>
      </c>
      <c r="R169" s="30">
        <v>-0.57779849453096777</v>
      </c>
      <c r="S169" s="30">
        <v>0.53842337622618253</v>
      </c>
      <c r="T169" s="30">
        <v>-1.128296377020066</v>
      </c>
      <c r="U169" s="30">
        <v>3.3164973608386328</v>
      </c>
      <c r="V169" s="30">
        <v>-2.3016037659215116</v>
      </c>
      <c r="W169" s="40">
        <v>1.1938147075909677</v>
      </c>
      <c r="X169" s="40">
        <v>0.7694525296548349</v>
      </c>
      <c r="Y169" s="40">
        <v>1.4806516167746198</v>
      </c>
      <c r="Z169" s="40">
        <v>-1.2201457789112524</v>
      </c>
      <c r="AA169" s="40">
        <v>2.024991276943422</v>
      </c>
    </row>
    <row r="170" spans="4:27" ht="25.5" customHeight="1">
      <c r="D170" s="29" t="s">
        <v>39</v>
      </c>
      <c r="E170" s="30" t="s">
        <v>82</v>
      </c>
      <c r="F170" s="30" t="s">
        <v>82</v>
      </c>
      <c r="G170" s="30" t="s">
        <v>82</v>
      </c>
      <c r="H170" s="30">
        <v>2.2020280971123629</v>
      </c>
      <c r="I170" s="30">
        <v>1.0494263136152204</v>
      </c>
      <c r="J170" s="30">
        <v>-0.16643737581508722</v>
      </c>
      <c r="K170" s="30">
        <v>2.1725689448050423</v>
      </c>
      <c r="L170" s="30">
        <v>2.9085958278650459</v>
      </c>
      <c r="M170" s="30">
        <v>-7.4793396825045821E-2</v>
      </c>
      <c r="N170" s="30">
        <v>-0.35156442473516236</v>
      </c>
      <c r="O170" s="30">
        <v>-1.5305844473227359</v>
      </c>
      <c r="P170" s="30">
        <v>-2.6574147334172293</v>
      </c>
      <c r="Q170" s="30">
        <v>1.1266803479633714</v>
      </c>
      <c r="R170" s="30">
        <v>-5.8256312138672222</v>
      </c>
      <c r="S170" s="30">
        <v>-1.3910265840157865</v>
      </c>
      <c r="T170" s="30">
        <v>-0.30099638965035425</v>
      </c>
      <c r="U170" s="30">
        <v>-0.25206533481130222</v>
      </c>
      <c r="V170" s="30">
        <v>3.3352090201440587</v>
      </c>
      <c r="W170" s="40">
        <v>9.0748562254249876</v>
      </c>
      <c r="X170" s="40">
        <v>1.3447864801166221</v>
      </c>
      <c r="Y170" s="40">
        <v>1.5630213121663905</v>
      </c>
      <c r="Z170" s="40">
        <v>4.064693452574919</v>
      </c>
      <c r="AA170" s="40">
        <v>-0.3153035263299464</v>
      </c>
    </row>
    <row r="171" spans="4:27" ht="25.5" customHeight="1">
      <c r="D171" s="31" t="s">
        <v>40</v>
      </c>
      <c r="E171" s="32" t="s">
        <v>82</v>
      </c>
      <c r="F171" s="32" t="s">
        <v>82</v>
      </c>
      <c r="G171" s="32" t="s">
        <v>82</v>
      </c>
      <c r="H171" s="32">
        <v>-0.74537478016047931</v>
      </c>
      <c r="I171" s="32">
        <v>3.6991068961238494</v>
      </c>
      <c r="J171" s="32">
        <v>3.9374337456627106</v>
      </c>
      <c r="K171" s="32">
        <v>-7.1997448085792115E-2</v>
      </c>
      <c r="L171" s="32">
        <v>2.1687067135883087</v>
      </c>
      <c r="M171" s="32">
        <v>-1.0166528441975964</v>
      </c>
      <c r="N171" s="32">
        <v>-0.96916234210935315</v>
      </c>
      <c r="O171" s="32">
        <v>1.7187620700522155</v>
      </c>
      <c r="P171" s="32">
        <v>4.3985652573297784</v>
      </c>
      <c r="Q171" s="32">
        <v>-9.1571514996180436E-2</v>
      </c>
      <c r="R171" s="32">
        <v>6.1234741388666025</v>
      </c>
      <c r="S171" s="32">
        <v>3.5043893021305728</v>
      </c>
      <c r="T171" s="32">
        <v>3.8150619219798676</v>
      </c>
      <c r="U171" s="32">
        <v>5.2562917412084964</v>
      </c>
      <c r="V171" s="32">
        <v>-0.4769013198416161</v>
      </c>
      <c r="W171" s="41">
        <v>-8.1903469265969697</v>
      </c>
      <c r="X171" s="41">
        <v>3.4357320161095606</v>
      </c>
      <c r="Y171" s="41">
        <v>-10.293676500066429</v>
      </c>
      <c r="Z171" s="41">
        <v>-10.33112836268204</v>
      </c>
      <c r="AA171" s="41" t="s">
        <v>82</v>
      </c>
    </row>
    <row r="172" spans="4:27" ht="25.5" customHeight="1"/>
    <row r="173" spans="4:27" ht="25.5" customHeight="1">
      <c r="D173" s="129" t="s">
        <v>52</v>
      </c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</row>
    <row r="174" spans="4:27" ht="25.5" customHeight="1">
      <c r="D174" s="130" t="s">
        <v>76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4:27" ht="25.5" customHeight="1">
      <c r="D175" s="128" t="s">
        <v>77</v>
      </c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</row>
    <row r="176" spans="4:27" ht="25.5" customHeight="1">
      <c r="D176" s="27"/>
      <c r="E176" s="28">
        <v>2000</v>
      </c>
      <c r="F176" s="28">
        <v>2001</v>
      </c>
      <c r="G176" s="28">
        <v>2002</v>
      </c>
      <c r="H176" s="28">
        <v>2003</v>
      </c>
      <c r="I176" s="28">
        <v>2004</v>
      </c>
      <c r="J176" s="28">
        <v>2005</v>
      </c>
      <c r="K176" s="28">
        <v>2006</v>
      </c>
      <c r="L176" s="28">
        <v>2007</v>
      </c>
      <c r="M176" s="28">
        <v>2008</v>
      </c>
      <c r="N176" s="28">
        <v>2009</v>
      </c>
      <c r="O176" s="28">
        <v>2010</v>
      </c>
      <c r="P176" s="28">
        <v>2011</v>
      </c>
      <c r="Q176" s="28">
        <v>2012</v>
      </c>
      <c r="R176" s="28">
        <v>2013</v>
      </c>
      <c r="S176" s="28">
        <v>2014</v>
      </c>
      <c r="T176" s="28">
        <v>2015</v>
      </c>
      <c r="U176" s="28">
        <v>2016</v>
      </c>
      <c r="V176" s="28">
        <v>2017</v>
      </c>
      <c r="W176" s="28">
        <v>2018</v>
      </c>
      <c r="X176" s="28">
        <v>2019</v>
      </c>
      <c r="Y176" s="28">
        <v>2020</v>
      </c>
      <c r="Z176" s="28">
        <v>2021</v>
      </c>
      <c r="AA176" s="28">
        <v>2022</v>
      </c>
    </row>
    <row r="177" spans="4:27" ht="25.5" customHeight="1">
      <c r="D177" s="29" t="s">
        <v>29</v>
      </c>
      <c r="E177" s="30" t="s">
        <v>82</v>
      </c>
      <c r="F177" s="30" t="s">
        <v>82</v>
      </c>
      <c r="G177" s="30" t="s">
        <v>82</v>
      </c>
      <c r="H177" s="30" t="s">
        <v>82</v>
      </c>
      <c r="I177" s="30">
        <v>2.5933423583568427E-2</v>
      </c>
      <c r="J177" s="30">
        <v>-1.3505420422474712</v>
      </c>
      <c r="K177" s="30">
        <v>-1.7665760070241232</v>
      </c>
      <c r="L177" s="30">
        <v>-1.3936362875114905</v>
      </c>
      <c r="M177" s="30">
        <v>1.6703274767710496</v>
      </c>
      <c r="N177" s="30">
        <v>5.2640813840732159</v>
      </c>
      <c r="O177" s="30">
        <v>2.5098646562722315</v>
      </c>
      <c r="P177" s="30">
        <v>-0.80818524607983999</v>
      </c>
      <c r="Q177" s="30">
        <v>1.5259917278943602</v>
      </c>
      <c r="R177" s="30">
        <v>-0.57778774214384265</v>
      </c>
      <c r="S177" s="30">
        <v>1.1688651571836406</v>
      </c>
      <c r="T177" s="30">
        <v>-0.15454509783113801</v>
      </c>
      <c r="U177" s="30">
        <v>-2.8356549642893247</v>
      </c>
      <c r="V177" s="30">
        <v>3.9322553092791868</v>
      </c>
      <c r="W177" s="40">
        <v>-3.3989954425484026E-2</v>
      </c>
      <c r="X177" s="40">
        <v>1.3830480718658</v>
      </c>
      <c r="Y177" s="40">
        <v>0.85351708827798856</v>
      </c>
      <c r="Z177" s="40">
        <v>-2.2104851823118832</v>
      </c>
      <c r="AA177" s="40">
        <v>-0.34540472744694073</v>
      </c>
    </row>
    <row r="178" spans="4:27" ht="25.5" customHeight="1">
      <c r="D178" s="29" t="s">
        <v>30</v>
      </c>
      <c r="E178" s="30" t="s">
        <v>82</v>
      </c>
      <c r="F178" s="30" t="s">
        <v>82</v>
      </c>
      <c r="G178" s="30" t="s">
        <v>82</v>
      </c>
      <c r="H178" s="30">
        <v>2.8848770613363106</v>
      </c>
      <c r="I178" s="30">
        <v>5.0261874038525889</v>
      </c>
      <c r="J178" s="30">
        <v>-1.5512885380606467</v>
      </c>
      <c r="K178" s="30">
        <v>-1.042134449222698</v>
      </c>
      <c r="L178" s="30">
        <v>2.0306910677067469</v>
      </c>
      <c r="M178" s="30">
        <v>3.512364808964108E-2</v>
      </c>
      <c r="N178" s="30">
        <v>2.8113179011084455</v>
      </c>
      <c r="O178" s="30">
        <v>4.2545594792245511</v>
      </c>
      <c r="P178" s="30">
        <v>2.1001259612857259</v>
      </c>
      <c r="Q178" s="30">
        <v>-5.6997435907446548E-2</v>
      </c>
      <c r="R178" s="30">
        <v>-0.33273233203983121</v>
      </c>
      <c r="S178" s="30">
        <v>-1.5107936410653555</v>
      </c>
      <c r="T178" s="30">
        <v>-2.5264468586258082</v>
      </c>
      <c r="U178" s="30">
        <v>1.3317083511692918</v>
      </c>
      <c r="V178" s="30">
        <v>0.31685297891055342</v>
      </c>
      <c r="W178" s="40">
        <v>0.84546279699411198</v>
      </c>
      <c r="X178" s="40">
        <v>-0.85773499152190791</v>
      </c>
      <c r="Y178" s="40">
        <v>9.222354095062002E-2</v>
      </c>
      <c r="Z178" s="40">
        <v>2.5565713416395131</v>
      </c>
      <c r="AA178" s="40">
        <v>2.1542194971918782</v>
      </c>
    </row>
    <row r="179" spans="4:27" ht="25.5" customHeight="1">
      <c r="D179" s="29" t="s">
        <v>31</v>
      </c>
      <c r="E179" s="30" t="s">
        <v>82</v>
      </c>
      <c r="F179" s="30" t="s">
        <v>82</v>
      </c>
      <c r="G179" s="30" t="s">
        <v>82</v>
      </c>
      <c r="H179" s="30">
        <v>-2.8043251895481403</v>
      </c>
      <c r="I179" s="30">
        <v>-1.1398531704621684</v>
      </c>
      <c r="J179" s="30">
        <v>0.54505891910539006</v>
      </c>
      <c r="K179" s="30">
        <v>0.18557425846539299</v>
      </c>
      <c r="L179" s="30">
        <v>0.95452567797940091</v>
      </c>
      <c r="M179" s="30">
        <v>1.5258053017653816</v>
      </c>
      <c r="N179" s="30">
        <v>0.92931976683277018</v>
      </c>
      <c r="O179" s="30">
        <v>6.5526251120298307</v>
      </c>
      <c r="P179" s="30">
        <v>0.50592787858261268</v>
      </c>
      <c r="Q179" s="30">
        <v>0.93008363757403067</v>
      </c>
      <c r="R179" s="30">
        <v>1.3480318728603891</v>
      </c>
      <c r="S179" s="30">
        <v>-1.3731368539413591</v>
      </c>
      <c r="T179" s="30">
        <v>-1.5086319000834125</v>
      </c>
      <c r="U179" s="30">
        <v>-1.268658795755695</v>
      </c>
      <c r="V179" s="30">
        <v>-2.3155513137354644</v>
      </c>
      <c r="W179" s="40">
        <v>0.89683338435211368</v>
      </c>
      <c r="X179" s="40">
        <v>1.5551602631401096</v>
      </c>
      <c r="Y179" s="40">
        <v>-13.640470060888255</v>
      </c>
      <c r="Z179" s="40">
        <v>-8.0235235070752804</v>
      </c>
      <c r="AA179" s="40">
        <v>-0.23618554109283707</v>
      </c>
    </row>
    <row r="180" spans="4:27" ht="25.5" customHeight="1">
      <c r="D180" s="29" t="s">
        <v>32</v>
      </c>
      <c r="E180" s="30" t="s">
        <v>82</v>
      </c>
      <c r="F180" s="30" t="s">
        <v>82</v>
      </c>
      <c r="G180" s="30" t="s">
        <v>82</v>
      </c>
      <c r="H180" s="30">
        <v>-0.27919953626185379</v>
      </c>
      <c r="I180" s="30">
        <v>1.0286766094202093</v>
      </c>
      <c r="J180" s="30">
        <v>-0.52339135239203305</v>
      </c>
      <c r="K180" s="30">
        <v>1.1087583120873434</v>
      </c>
      <c r="L180" s="30">
        <v>2.782557809647046</v>
      </c>
      <c r="M180" s="30">
        <v>2.8211605233685377</v>
      </c>
      <c r="N180" s="30">
        <v>-1.7677300455915534</v>
      </c>
      <c r="O180" s="30">
        <v>-8.3765341592619063</v>
      </c>
      <c r="P180" s="30">
        <v>-7.121242815794071E-2</v>
      </c>
      <c r="Q180" s="30">
        <v>-0.17524007827905974</v>
      </c>
      <c r="R180" s="30">
        <v>1.0190721326783558</v>
      </c>
      <c r="S180" s="30">
        <v>0.92807008971296234</v>
      </c>
      <c r="T180" s="30">
        <v>-0.74775138499285632</v>
      </c>
      <c r="U180" s="30">
        <v>-1.9006948818367175</v>
      </c>
      <c r="V180" s="30">
        <v>2.3975845137315321</v>
      </c>
      <c r="W180" s="40">
        <v>1.6421685010051812</v>
      </c>
      <c r="X180" s="40">
        <v>-0.82919671581334065</v>
      </c>
      <c r="Y180" s="40">
        <v>-18.319542697249524</v>
      </c>
      <c r="Z180" s="40">
        <v>5.5549479073049746</v>
      </c>
      <c r="AA180" s="40">
        <v>-0.32268940186230832</v>
      </c>
    </row>
    <row r="181" spans="4:27" ht="25.5" customHeight="1">
      <c r="D181" s="29" t="s">
        <v>33</v>
      </c>
      <c r="E181" s="30" t="s">
        <v>82</v>
      </c>
      <c r="F181" s="30" t="s">
        <v>82</v>
      </c>
      <c r="G181" s="30" t="s">
        <v>82</v>
      </c>
      <c r="H181" s="30">
        <v>-0.99733598384287303</v>
      </c>
      <c r="I181" s="30">
        <v>1.644818918255142</v>
      </c>
      <c r="J181" s="30">
        <v>1.0174581938783511</v>
      </c>
      <c r="K181" s="30">
        <v>0.44898426436801309</v>
      </c>
      <c r="L181" s="30">
        <v>0.15870931314301284</v>
      </c>
      <c r="M181" s="30">
        <v>-0.10389030842358205</v>
      </c>
      <c r="N181" s="30">
        <v>2.1255643584980444</v>
      </c>
      <c r="O181" s="30">
        <v>0.82587379228975522</v>
      </c>
      <c r="P181" s="30">
        <v>1.1755947778784526</v>
      </c>
      <c r="Q181" s="30">
        <v>0.28234674710241325</v>
      </c>
      <c r="R181" s="30">
        <v>-1.0574929263682309</v>
      </c>
      <c r="S181" s="30">
        <v>-0.44088551796627184</v>
      </c>
      <c r="T181" s="30">
        <v>-1.5566683570250595</v>
      </c>
      <c r="U181" s="30">
        <v>0.15575109306311674</v>
      </c>
      <c r="V181" s="30">
        <v>-0.56442144243155079</v>
      </c>
      <c r="W181" s="40">
        <v>-5.698284433201561</v>
      </c>
      <c r="X181" s="40">
        <v>-0.64715385093805367</v>
      </c>
      <c r="Y181" s="40">
        <v>14.907616364236741</v>
      </c>
      <c r="Z181" s="40">
        <v>3.6996906909145144</v>
      </c>
      <c r="AA181" s="40">
        <v>0.36480426280971479</v>
      </c>
    </row>
    <row r="182" spans="4:27" ht="25.5" customHeight="1">
      <c r="D182" s="29" t="s">
        <v>34</v>
      </c>
      <c r="E182" s="30" t="s">
        <v>82</v>
      </c>
      <c r="F182" s="30" t="s">
        <v>82</v>
      </c>
      <c r="G182" s="30" t="s">
        <v>82</v>
      </c>
      <c r="H182" s="30">
        <v>0.91455374715052606</v>
      </c>
      <c r="I182" s="30">
        <v>0.73320645702235065</v>
      </c>
      <c r="J182" s="30">
        <v>0.17094068487890635</v>
      </c>
      <c r="K182" s="30">
        <v>-1.9655519601139426</v>
      </c>
      <c r="L182" s="30">
        <v>0.23978307404728394</v>
      </c>
      <c r="M182" s="30">
        <v>1.0253697857592448</v>
      </c>
      <c r="N182" s="30">
        <v>7.9544209798715126</v>
      </c>
      <c r="O182" s="30">
        <v>1.405158874002943</v>
      </c>
      <c r="P182" s="30">
        <v>-0.59260160120023775</v>
      </c>
      <c r="Q182" s="30">
        <v>6.7079628821424375</v>
      </c>
      <c r="R182" s="30">
        <v>1.740033741160163</v>
      </c>
      <c r="S182" s="30">
        <v>-4.5909040398648404</v>
      </c>
      <c r="T182" s="30">
        <v>-1.4295461092332706</v>
      </c>
      <c r="U182" s="30">
        <v>-1.5703169119652638</v>
      </c>
      <c r="V182" s="30">
        <v>1.922806523362075</v>
      </c>
      <c r="W182" s="40">
        <v>2.4131635049667421</v>
      </c>
      <c r="X182" s="40">
        <v>0.25278531471732979</v>
      </c>
      <c r="Y182" s="40">
        <v>11.735880885234806</v>
      </c>
      <c r="Z182" s="40">
        <v>-1.2830468336900491</v>
      </c>
      <c r="AA182" s="40">
        <v>-1.9411304100227844</v>
      </c>
    </row>
    <row r="183" spans="4:27" ht="25.5" customHeight="1">
      <c r="D183" s="29" t="s">
        <v>35</v>
      </c>
      <c r="E183" s="30" t="s">
        <v>82</v>
      </c>
      <c r="F183" s="30" t="s">
        <v>82</v>
      </c>
      <c r="G183" s="30" t="s">
        <v>82</v>
      </c>
      <c r="H183" s="30">
        <v>1.3631798717386401</v>
      </c>
      <c r="I183" s="30">
        <v>-0.19710946886136727</v>
      </c>
      <c r="J183" s="30">
        <v>2.6299864223666702E-2</v>
      </c>
      <c r="K183" s="30">
        <v>4.4188291051180828</v>
      </c>
      <c r="L183" s="30">
        <v>0.6115115689980577</v>
      </c>
      <c r="M183" s="30">
        <v>1.1096042968862241</v>
      </c>
      <c r="N183" s="30">
        <v>-7.1717913771108481</v>
      </c>
      <c r="O183" s="30">
        <v>1.053904726182453</v>
      </c>
      <c r="P183" s="30">
        <v>-4.4745363427234341E-2</v>
      </c>
      <c r="Q183" s="30">
        <v>-1.4322099789249032</v>
      </c>
      <c r="R183" s="30">
        <v>0.3892308110913234</v>
      </c>
      <c r="S183" s="30">
        <v>1.690081427270318</v>
      </c>
      <c r="T183" s="30">
        <v>9.5864523805699875E-2</v>
      </c>
      <c r="U183" s="30">
        <v>-0.69548322976933363</v>
      </c>
      <c r="V183" s="30">
        <v>-7.208792500285055E-2</v>
      </c>
      <c r="W183" s="40">
        <v>-1.510299538442994</v>
      </c>
      <c r="X183" s="40">
        <v>-0.29903806363033025</v>
      </c>
      <c r="Y183" s="40">
        <v>6.9639896823769254</v>
      </c>
      <c r="Z183" s="40">
        <v>2.582285480146429</v>
      </c>
      <c r="AA183" s="40">
        <v>-0.61877788179409698</v>
      </c>
    </row>
    <row r="184" spans="4:27" ht="25.5" customHeight="1">
      <c r="D184" s="29" t="s">
        <v>36</v>
      </c>
      <c r="E184" s="30" t="s">
        <v>82</v>
      </c>
      <c r="F184" s="30" t="s">
        <v>82</v>
      </c>
      <c r="G184" s="30" t="s">
        <v>82</v>
      </c>
      <c r="H184" s="30">
        <v>0.50702389109205104</v>
      </c>
      <c r="I184" s="30">
        <v>-0.72164701669250597</v>
      </c>
      <c r="J184" s="30">
        <v>0.46775944314458862</v>
      </c>
      <c r="K184" s="30">
        <v>1.2789889552860645</v>
      </c>
      <c r="L184" s="30">
        <v>2.9067216478408486</v>
      </c>
      <c r="M184" s="30">
        <v>-2.8010317601281032</v>
      </c>
      <c r="N184" s="30">
        <v>2.5902382099476595</v>
      </c>
      <c r="O184" s="30">
        <v>3.1806183962531209</v>
      </c>
      <c r="P184" s="30">
        <v>-1.8352826186343152</v>
      </c>
      <c r="Q184" s="30">
        <v>3.5969184980601421</v>
      </c>
      <c r="R184" s="30">
        <v>1.114904568092201</v>
      </c>
      <c r="S184" s="30">
        <v>0.60710312596912175</v>
      </c>
      <c r="T184" s="30">
        <v>-1.3333484410587571</v>
      </c>
      <c r="U184" s="30">
        <v>-1.8000153729152313</v>
      </c>
      <c r="V184" s="30">
        <v>0.29671436561999887</v>
      </c>
      <c r="W184" s="40">
        <v>4.5843490699322142</v>
      </c>
      <c r="X184" s="40">
        <v>0.19287652273263234</v>
      </c>
      <c r="Y184" s="40">
        <v>4.1776837986494675</v>
      </c>
      <c r="Z184" s="40">
        <v>-3.5001818231464532</v>
      </c>
      <c r="AA184" s="40">
        <v>-0.36293246930777512</v>
      </c>
    </row>
    <row r="185" spans="4:27" ht="25.5" customHeight="1">
      <c r="D185" s="29" t="s">
        <v>37</v>
      </c>
      <c r="E185" s="30" t="s">
        <v>82</v>
      </c>
      <c r="F185" s="30" t="s">
        <v>82</v>
      </c>
      <c r="G185" s="30" t="s">
        <v>82</v>
      </c>
      <c r="H185" s="30">
        <v>1.8929261337899295</v>
      </c>
      <c r="I185" s="30">
        <v>1.2057972401112504</v>
      </c>
      <c r="J185" s="30">
        <v>-1.0936557921439882</v>
      </c>
      <c r="K185" s="30">
        <v>0.74792172797011336</v>
      </c>
      <c r="L185" s="30">
        <v>0.8319554660378925</v>
      </c>
      <c r="M185" s="30">
        <v>4.4129814463154338</v>
      </c>
      <c r="N185" s="30">
        <v>7.3342763268390732</v>
      </c>
      <c r="O185" s="30">
        <v>0.94290442573052857</v>
      </c>
      <c r="P185" s="30">
        <v>1.0089612082463839</v>
      </c>
      <c r="Q185" s="30">
        <v>-8.8201325065725875</v>
      </c>
      <c r="R185" s="30">
        <v>-1.3166562467819554</v>
      </c>
      <c r="S185" s="30">
        <v>0.69408798004235717</v>
      </c>
      <c r="T185" s="30">
        <v>-1.4760732638076979</v>
      </c>
      <c r="U185" s="30">
        <v>-0.12421128308338636</v>
      </c>
      <c r="V185" s="30">
        <v>0.59960900193347655</v>
      </c>
      <c r="W185" s="40">
        <v>-0.83966105734153418</v>
      </c>
      <c r="X185" s="40">
        <v>1.7302176465189056</v>
      </c>
      <c r="Y185" s="40">
        <v>1.1461220637401404</v>
      </c>
      <c r="Z185" s="40">
        <v>-1.2589027435599309</v>
      </c>
      <c r="AA185" s="40">
        <v>1.3134944864357401</v>
      </c>
    </row>
    <row r="186" spans="4:27" ht="25.5" customHeight="1">
      <c r="D186" s="29" t="s">
        <v>38</v>
      </c>
      <c r="E186" s="30" t="s">
        <v>82</v>
      </c>
      <c r="F186" s="30" t="s">
        <v>82</v>
      </c>
      <c r="G186" s="30" t="s">
        <v>82</v>
      </c>
      <c r="H186" s="30">
        <v>1.3396882022750578</v>
      </c>
      <c r="I186" s="30">
        <v>-0.28465880587774661</v>
      </c>
      <c r="J186" s="30">
        <v>1.0972560389281627</v>
      </c>
      <c r="K186" s="30">
        <v>1.4375212955458405</v>
      </c>
      <c r="L186" s="30">
        <v>1.5448587189465623</v>
      </c>
      <c r="M186" s="30">
        <v>-6.2342161224825059</v>
      </c>
      <c r="N186" s="30">
        <v>-4.2644235247749513</v>
      </c>
      <c r="O186" s="30">
        <v>1.2784622036795312</v>
      </c>
      <c r="P186" s="30">
        <v>-0.60560103114478681</v>
      </c>
      <c r="Q186" s="30">
        <v>5.7579207121393416</v>
      </c>
      <c r="R186" s="30">
        <v>0.68157726654463069</v>
      </c>
      <c r="S186" s="30">
        <v>1.1434719249372671</v>
      </c>
      <c r="T186" s="30">
        <v>0.21413026638859023</v>
      </c>
      <c r="U186" s="30">
        <v>0.84420146039696498</v>
      </c>
      <c r="V186" s="30">
        <v>-0.86390430836602583</v>
      </c>
      <c r="W186" s="40">
        <v>-1.0461777856776155</v>
      </c>
      <c r="X186" s="40">
        <v>1.2512928499607057</v>
      </c>
      <c r="Y186" s="40">
        <v>1.968160740463154</v>
      </c>
      <c r="Z186" s="40">
        <v>-0.56051219517493367</v>
      </c>
      <c r="AA186" s="40">
        <v>0.18568930188556099</v>
      </c>
    </row>
    <row r="187" spans="4:27" ht="25.5" customHeight="1">
      <c r="D187" s="29" t="s">
        <v>39</v>
      </c>
      <c r="E187" s="30" t="s">
        <v>82</v>
      </c>
      <c r="F187" s="30" t="s">
        <v>82</v>
      </c>
      <c r="G187" s="30" t="s">
        <v>82</v>
      </c>
      <c r="H187" s="30">
        <v>1.0522055679159203</v>
      </c>
      <c r="I187" s="30">
        <v>-1.2697409655031633</v>
      </c>
      <c r="J187" s="30">
        <v>0.51518466524291817</v>
      </c>
      <c r="K187" s="30">
        <v>1.541261422593676</v>
      </c>
      <c r="L187" s="30">
        <v>0.82752257326419443</v>
      </c>
      <c r="M187" s="30">
        <v>-4.3743165419589332</v>
      </c>
      <c r="N187" s="30">
        <v>-0.65273179563750672</v>
      </c>
      <c r="O187" s="30">
        <v>0.57526772218459143</v>
      </c>
      <c r="P187" s="30">
        <v>1.7322079280465807</v>
      </c>
      <c r="Q187" s="30">
        <v>-2.8512048732419637</v>
      </c>
      <c r="R187" s="30">
        <v>-0.26376111175809847</v>
      </c>
      <c r="S187" s="30">
        <v>1.9713071502586388</v>
      </c>
      <c r="T187" s="30">
        <v>-0.58450026926468723</v>
      </c>
      <c r="U187" s="30">
        <v>-0.11870841706395074</v>
      </c>
      <c r="V187" s="30">
        <v>1.8494562861006258</v>
      </c>
      <c r="W187" s="40">
        <v>2.0754937390676576</v>
      </c>
      <c r="X187" s="40">
        <v>-0.26905222990936117</v>
      </c>
      <c r="Y187" s="40">
        <v>0.38264187416525708</v>
      </c>
      <c r="Z187" s="40">
        <v>1.1134023492976874</v>
      </c>
      <c r="AA187" s="40">
        <v>-0.56872674608829943</v>
      </c>
    </row>
    <row r="188" spans="4:27" ht="25.5" customHeight="1">
      <c r="D188" s="31" t="s">
        <v>40</v>
      </c>
      <c r="E188" s="32" t="s">
        <v>82</v>
      </c>
      <c r="F188" s="32" t="s">
        <v>82</v>
      </c>
      <c r="G188" s="32" t="s">
        <v>82</v>
      </c>
      <c r="H188" s="32">
        <v>0.43681333525262822</v>
      </c>
      <c r="I188" s="32">
        <v>4.9970301637785264</v>
      </c>
      <c r="J188" s="32">
        <v>4.6215703867361402</v>
      </c>
      <c r="K188" s="32">
        <v>1.6004590851993461</v>
      </c>
      <c r="L188" s="32">
        <v>-0.14702806767572518</v>
      </c>
      <c r="M188" s="32">
        <v>0.71745794481574698</v>
      </c>
      <c r="N188" s="32">
        <v>-0.1605887001286832</v>
      </c>
      <c r="O188" s="32">
        <v>0.55477702711601573</v>
      </c>
      <c r="P188" s="32">
        <v>1.8379036243561186</v>
      </c>
      <c r="Q188" s="32">
        <v>2.5029179586420369</v>
      </c>
      <c r="R188" s="32">
        <v>-0.50767615097505603</v>
      </c>
      <c r="S188" s="32">
        <v>-3.8900782224556618</v>
      </c>
      <c r="T188" s="32">
        <v>0.19849297545002642</v>
      </c>
      <c r="U188" s="32">
        <v>1.328007046648283</v>
      </c>
      <c r="V188" s="32">
        <v>1.5612406724147654</v>
      </c>
      <c r="W188" s="41">
        <v>0.12744853781709864</v>
      </c>
      <c r="X188" s="41">
        <v>0.90711005023180746</v>
      </c>
      <c r="Y188" s="41">
        <v>-3.0355299042179706</v>
      </c>
      <c r="Z188" s="41">
        <v>-0.41668900264316688</v>
      </c>
      <c r="AA188" s="41" t="s">
        <v>82</v>
      </c>
    </row>
    <row r="189" spans="4:27" ht="25.5" customHeight="1"/>
    <row r="190" spans="4:27" ht="25.5" customHeight="1">
      <c r="D190" s="129" t="s">
        <v>50</v>
      </c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</row>
    <row r="191" spans="4:27" ht="25.5" customHeight="1">
      <c r="D191" s="130" t="s">
        <v>76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4:27" ht="25.5" customHeight="1">
      <c r="D192" s="128" t="s">
        <v>77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</row>
    <row r="193" spans="4:27" ht="25.5" customHeight="1">
      <c r="D193" s="27"/>
      <c r="E193" s="28">
        <v>2000</v>
      </c>
      <c r="F193" s="28">
        <v>2001</v>
      </c>
      <c r="G193" s="28">
        <v>2002</v>
      </c>
      <c r="H193" s="28">
        <v>2003</v>
      </c>
      <c r="I193" s="28">
        <v>2004</v>
      </c>
      <c r="J193" s="28">
        <v>2005</v>
      </c>
      <c r="K193" s="28">
        <v>2006</v>
      </c>
      <c r="L193" s="28">
        <v>2007</v>
      </c>
      <c r="M193" s="28">
        <v>2008</v>
      </c>
      <c r="N193" s="28">
        <v>2009</v>
      </c>
      <c r="O193" s="28">
        <v>2010</v>
      </c>
      <c r="P193" s="28">
        <v>2011</v>
      </c>
      <c r="Q193" s="28">
        <v>2012</v>
      </c>
      <c r="R193" s="28">
        <v>2013</v>
      </c>
      <c r="S193" s="28">
        <v>2014</v>
      </c>
      <c r="T193" s="28">
        <v>2015</v>
      </c>
      <c r="U193" s="28">
        <v>2016</v>
      </c>
      <c r="V193" s="28">
        <v>2017</v>
      </c>
      <c r="W193" s="28">
        <v>2018</v>
      </c>
      <c r="X193" s="28">
        <v>2019</v>
      </c>
      <c r="Y193" s="28">
        <v>2020</v>
      </c>
      <c r="Z193" s="28">
        <v>2021</v>
      </c>
      <c r="AA193" s="28">
        <v>2022</v>
      </c>
    </row>
    <row r="194" spans="4:27" ht="25.5" customHeight="1">
      <c r="D194" s="29" t="s">
        <v>29</v>
      </c>
      <c r="E194" s="30" t="s">
        <v>82</v>
      </c>
      <c r="F194" s="30">
        <v>2.6084455169997911</v>
      </c>
      <c r="G194" s="30">
        <v>2.7039746859803371</v>
      </c>
      <c r="H194" s="30">
        <v>4.4101199656232382E-2</v>
      </c>
      <c r="I194" s="30">
        <v>-3.9947394890008869</v>
      </c>
      <c r="J194" s="30">
        <v>-8.3162380512067919</v>
      </c>
      <c r="K194" s="30">
        <v>-8.1867850809886793</v>
      </c>
      <c r="L194" s="30">
        <v>-2.4652433893799564</v>
      </c>
      <c r="M194" s="30">
        <v>4.7920926608763681</v>
      </c>
      <c r="N194" s="30">
        <v>11.350716340921618</v>
      </c>
      <c r="O194" s="30">
        <v>-2.8473073779017755</v>
      </c>
      <c r="P194" s="30">
        <v>-9.326815452115401</v>
      </c>
      <c r="Q194" s="30">
        <v>-0.48444117485486604</v>
      </c>
      <c r="R194" s="30">
        <v>1.5617300312309235</v>
      </c>
      <c r="S194" s="30">
        <v>3.4578153040423221</v>
      </c>
      <c r="T194" s="30">
        <v>-5.8292042305621798</v>
      </c>
      <c r="U194" s="30">
        <v>-8.7768976985854952</v>
      </c>
      <c r="V194" s="30">
        <v>-0.7639861182352381</v>
      </c>
      <c r="W194" s="40">
        <v>7.3681453519094831</v>
      </c>
      <c r="X194" s="40">
        <v>7.3023066963283423</v>
      </c>
      <c r="Y194" s="40">
        <v>7.7118018066740346</v>
      </c>
      <c r="Z194" s="40">
        <v>-9.4669388070946496</v>
      </c>
      <c r="AA194" s="40">
        <v>-6.4511446348169521</v>
      </c>
    </row>
    <row r="195" spans="4:27" ht="25.5" customHeight="1">
      <c r="D195" s="29" t="s">
        <v>30</v>
      </c>
      <c r="E195" s="30">
        <v>16.433721029342998</v>
      </c>
      <c r="F195" s="30">
        <v>-3.0871264038622726</v>
      </c>
      <c r="G195" s="30">
        <v>-4.8196349282844553</v>
      </c>
      <c r="H195" s="30">
        <v>3.2327250929235385</v>
      </c>
      <c r="I195" s="30">
        <v>6.723558017385467</v>
      </c>
      <c r="J195" s="30">
        <v>-4.7984678231284601</v>
      </c>
      <c r="K195" s="30">
        <v>-4.1946828233405453</v>
      </c>
      <c r="L195" s="30">
        <v>-0.77902740340342058</v>
      </c>
      <c r="M195" s="30">
        <v>5.4249048904770669</v>
      </c>
      <c r="N195" s="30">
        <v>3.635070059573664</v>
      </c>
      <c r="O195" s="30">
        <v>8.7848254354798705</v>
      </c>
      <c r="P195" s="30">
        <v>6.4330715383213111</v>
      </c>
      <c r="Q195" s="30">
        <v>1.8514851369475727</v>
      </c>
      <c r="R195" s="30">
        <v>-0.80211364903114424</v>
      </c>
      <c r="S195" s="30">
        <v>-7.243478193671848</v>
      </c>
      <c r="T195" s="30">
        <v>-5.2260276829636521</v>
      </c>
      <c r="U195" s="30">
        <v>12.692129818923625</v>
      </c>
      <c r="V195" s="30">
        <v>-0.84451151811628655</v>
      </c>
      <c r="W195" s="40">
        <v>0.4867089694698512</v>
      </c>
      <c r="X195" s="40">
        <v>-2.0469967549470391</v>
      </c>
      <c r="Y195" s="40">
        <v>-1.6477812814692072</v>
      </c>
      <c r="Z195" s="40">
        <v>9.9536129564839584</v>
      </c>
      <c r="AA195" s="40">
        <v>4.8794200129816945</v>
      </c>
    </row>
    <row r="196" spans="4:27" ht="25.5" customHeight="1">
      <c r="D196" s="29" t="s">
        <v>31</v>
      </c>
      <c r="E196" s="30">
        <v>-2.9014266860827753</v>
      </c>
      <c r="F196" s="30">
        <v>3.2921235988070841</v>
      </c>
      <c r="G196" s="30">
        <v>2.3833236186115991</v>
      </c>
      <c r="H196" s="30">
        <v>-7.9577473297982042</v>
      </c>
      <c r="I196" s="30">
        <v>-2.4076841855999231</v>
      </c>
      <c r="J196" s="30">
        <v>6.4570025466015757</v>
      </c>
      <c r="K196" s="30">
        <v>3.3886003954012089</v>
      </c>
      <c r="L196" s="30">
        <v>2.7039643194259</v>
      </c>
      <c r="M196" s="30">
        <v>-3.629221818589734</v>
      </c>
      <c r="N196" s="30">
        <v>5.7695691458699905</v>
      </c>
      <c r="O196" s="30">
        <v>26.27214637381039</v>
      </c>
      <c r="P196" s="30">
        <v>3.8213214573392218</v>
      </c>
      <c r="Q196" s="30">
        <v>-2.5411533225146665</v>
      </c>
      <c r="R196" s="30">
        <v>1.5659712661238778</v>
      </c>
      <c r="S196" s="30">
        <v>-6.3944628861199559</v>
      </c>
      <c r="T196" s="30">
        <v>-2.3195665581511316</v>
      </c>
      <c r="U196" s="30">
        <v>-3.6521995580646616</v>
      </c>
      <c r="V196" s="30">
        <v>0.34013817995481865</v>
      </c>
      <c r="W196" s="40">
        <v>5.9434604987564921</v>
      </c>
      <c r="X196" s="40">
        <v>3.0300802034310292</v>
      </c>
      <c r="Y196" s="40">
        <v>-34.018134711307866</v>
      </c>
      <c r="Z196" s="40">
        <v>-7.9860668788533706</v>
      </c>
      <c r="AA196" s="40">
        <v>0.18813360290523828</v>
      </c>
    </row>
    <row r="197" spans="4:27" ht="25.5" customHeight="1">
      <c r="D197" s="29" t="s">
        <v>32</v>
      </c>
      <c r="E197" s="30">
        <v>-2.4222070339294799</v>
      </c>
      <c r="F197" s="30">
        <v>1.0615543600289712</v>
      </c>
      <c r="G197" s="30">
        <v>5.6941523337818101</v>
      </c>
      <c r="H197" s="30">
        <v>7.2458839352724347</v>
      </c>
      <c r="I197" s="30">
        <v>2.6205429175602202</v>
      </c>
      <c r="J197" s="30">
        <v>-7.243067976958562</v>
      </c>
      <c r="K197" s="30">
        <v>-3.1832008101128295</v>
      </c>
      <c r="L197" s="30">
        <v>8.7484115724791636</v>
      </c>
      <c r="M197" s="30">
        <v>7.9448428723484676</v>
      </c>
      <c r="N197" s="30">
        <v>-5.0470638471678209</v>
      </c>
      <c r="O197" s="30">
        <v>-23.25076182655501</v>
      </c>
      <c r="P197" s="30">
        <v>0.28988971418808518</v>
      </c>
      <c r="Q197" s="30">
        <v>-1.6340115764432173</v>
      </c>
      <c r="R197" s="30">
        <v>3.6880530054511418</v>
      </c>
      <c r="S197" s="30">
        <v>15.43869805890925</v>
      </c>
      <c r="T197" s="30">
        <v>1.217020284138326</v>
      </c>
      <c r="U197" s="30">
        <v>-8.8444099700098811</v>
      </c>
      <c r="V197" s="30">
        <v>-2.2767115383278469</v>
      </c>
      <c r="W197" s="40">
        <v>-2.5784481276608484</v>
      </c>
      <c r="X197" s="40">
        <v>7.5525084992248637</v>
      </c>
      <c r="Y197" s="40">
        <v>-37.346724405879137</v>
      </c>
      <c r="Z197" s="40">
        <v>3.4032228378696239</v>
      </c>
      <c r="AA197" s="40">
        <v>-0.24213093451364021</v>
      </c>
    </row>
    <row r="198" spans="4:27" ht="25.5" customHeight="1">
      <c r="D198" s="29" t="s">
        <v>33</v>
      </c>
      <c r="E198" s="30">
        <v>5.9204217038822948</v>
      </c>
      <c r="F198" s="30">
        <v>-4.0207078302898829</v>
      </c>
      <c r="G198" s="30">
        <v>-8.3759462180903803</v>
      </c>
      <c r="H198" s="30">
        <v>-6.1102882536526737</v>
      </c>
      <c r="I198" s="30">
        <v>-0.74624433403517321</v>
      </c>
      <c r="J198" s="30">
        <v>3.1267278813238431</v>
      </c>
      <c r="K198" s="30">
        <v>11.143037026865276</v>
      </c>
      <c r="L198" s="30">
        <v>0.14883134282477339</v>
      </c>
      <c r="M198" s="30">
        <v>-4.3201081531969994</v>
      </c>
      <c r="N198" s="30">
        <v>3.775165411108139</v>
      </c>
      <c r="O198" s="30">
        <v>-1.3277823109675957</v>
      </c>
      <c r="P198" s="30">
        <v>1.9916187022109177</v>
      </c>
      <c r="Q198" s="30">
        <v>6.8342582080596292</v>
      </c>
      <c r="R198" s="30">
        <v>-2.6714286409447507</v>
      </c>
      <c r="S198" s="30">
        <v>-6.8124665488648812</v>
      </c>
      <c r="T198" s="30">
        <v>-6.7170783722573351</v>
      </c>
      <c r="U198" s="30">
        <v>-1.0098170845743049</v>
      </c>
      <c r="V198" s="30">
        <v>9.4888160162721178</v>
      </c>
      <c r="W198" s="40">
        <v>-11.277392229334504</v>
      </c>
      <c r="X198" s="40">
        <v>-3.2645313109695095</v>
      </c>
      <c r="Y198" s="40">
        <v>31.105749380997082</v>
      </c>
      <c r="Z198" s="40">
        <v>2.1663146804189903</v>
      </c>
      <c r="AA198" s="40">
        <v>-0.48563304749856817</v>
      </c>
    </row>
    <row r="199" spans="4:27" ht="25.5" customHeight="1">
      <c r="D199" s="29" t="s">
        <v>34</v>
      </c>
      <c r="E199" s="30">
        <v>-2.3456512997021117</v>
      </c>
      <c r="F199" s="30">
        <v>-4.0087623995504584</v>
      </c>
      <c r="G199" s="30">
        <v>-7.8354736968238248</v>
      </c>
      <c r="H199" s="30">
        <v>0.22286715395691825</v>
      </c>
      <c r="I199" s="30">
        <v>6.8901312273860205</v>
      </c>
      <c r="J199" s="30">
        <v>3.0610533561590048</v>
      </c>
      <c r="K199" s="30">
        <v>-10.043515582817776</v>
      </c>
      <c r="L199" s="30">
        <v>-1.5073699649892025</v>
      </c>
      <c r="M199" s="30">
        <v>5.7664361016870558</v>
      </c>
      <c r="N199" s="30">
        <v>23.670297556450357</v>
      </c>
      <c r="O199" s="30">
        <v>4.120201520049549</v>
      </c>
      <c r="P199" s="30">
        <v>-7.0959743277097527</v>
      </c>
      <c r="Q199" s="30">
        <v>13.58433102142409</v>
      </c>
      <c r="R199" s="30">
        <v>-2.0264214291970339</v>
      </c>
      <c r="S199" s="30">
        <v>-13.966354143968251</v>
      </c>
      <c r="T199" s="30">
        <v>3.0564263322883978</v>
      </c>
      <c r="U199" s="30">
        <v>-1.2560227365972731</v>
      </c>
      <c r="V199" s="30">
        <v>-0.27232594212551753</v>
      </c>
      <c r="W199" s="40">
        <v>7.8268010721630921</v>
      </c>
      <c r="X199" s="40">
        <v>-5.1813754519810402</v>
      </c>
      <c r="Y199" s="40">
        <v>35.266663451290349</v>
      </c>
      <c r="Z199" s="40">
        <v>3.9219356520461046</v>
      </c>
      <c r="AA199" s="40">
        <v>-4.3944858114846941</v>
      </c>
    </row>
    <row r="200" spans="4:27" ht="25.5" customHeight="1">
      <c r="D200" s="29" t="s">
        <v>35</v>
      </c>
      <c r="E200" s="30">
        <v>2.3127944807395107</v>
      </c>
      <c r="F200" s="30">
        <v>1.0883308590426966</v>
      </c>
      <c r="G200" s="30">
        <v>8.7931133210798365</v>
      </c>
      <c r="H200" s="30">
        <v>1.9358107063316199</v>
      </c>
      <c r="I200" s="30">
        <v>-2.9537706274988085</v>
      </c>
      <c r="J200" s="30">
        <v>-6.6892532172901253</v>
      </c>
      <c r="K200" s="30">
        <v>11.041567743784842</v>
      </c>
      <c r="L200" s="30">
        <v>2.5415836043020112</v>
      </c>
      <c r="M200" s="30">
        <v>2.7922966178033137</v>
      </c>
      <c r="N200" s="30">
        <v>-19.629725553651632</v>
      </c>
      <c r="O200" s="30">
        <v>3.0364288955814889</v>
      </c>
      <c r="P200" s="30">
        <v>-1.5029554457666738</v>
      </c>
      <c r="Q200" s="30">
        <v>-5.5359741896827241</v>
      </c>
      <c r="R200" s="30">
        <v>2.3022026829946807</v>
      </c>
      <c r="S200" s="30">
        <v>9.4828307271165748</v>
      </c>
      <c r="T200" s="30">
        <v>2.0600339380154153</v>
      </c>
      <c r="U200" s="30">
        <v>-4.5696082882852096</v>
      </c>
      <c r="V200" s="30">
        <v>-4.1079475898602951</v>
      </c>
      <c r="W200" s="40">
        <v>0.44931648187944706</v>
      </c>
      <c r="X200" s="40">
        <v>6.9150990747636421</v>
      </c>
      <c r="Y200" s="40">
        <v>10.368281453426942</v>
      </c>
      <c r="Z200" s="40">
        <v>-1.6580407492545524</v>
      </c>
      <c r="AA200" s="40">
        <v>-2.360836796970156</v>
      </c>
    </row>
    <row r="201" spans="4:27" ht="25.5" customHeight="1">
      <c r="D201" s="29" t="s">
        <v>36</v>
      </c>
      <c r="E201" s="30">
        <v>4.5802715748499701</v>
      </c>
      <c r="F201" s="30">
        <v>-7.7815014126614512</v>
      </c>
      <c r="G201" s="30">
        <v>-2.0942974201315523</v>
      </c>
      <c r="H201" s="30">
        <v>-8.8845478544866801</v>
      </c>
      <c r="I201" s="30">
        <v>-2.7946351907280453</v>
      </c>
      <c r="J201" s="30">
        <v>6.5000896802356545</v>
      </c>
      <c r="K201" s="30">
        <v>0.86316372249364282</v>
      </c>
      <c r="L201" s="30">
        <v>4.1715343784572312</v>
      </c>
      <c r="M201" s="30">
        <v>-14.32584066885938</v>
      </c>
      <c r="N201" s="30">
        <v>-1.0800681617964547</v>
      </c>
      <c r="O201" s="30">
        <v>2.5196547899250632</v>
      </c>
      <c r="P201" s="30">
        <v>-0.52255032615556862</v>
      </c>
      <c r="Q201" s="30">
        <v>9.3738431048352222</v>
      </c>
      <c r="R201" s="30">
        <v>-1.377785913402807</v>
      </c>
      <c r="S201" s="30">
        <v>-5.9213075044457835</v>
      </c>
      <c r="T201" s="30">
        <v>-8.5779203185892943</v>
      </c>
      <c r="U201" s="30">
        <v>0.821355973488469</v>
      </c>
      <c r="V201" s="30">
        <v>8.0303837130660582</v>
      </c>
      <c r="W201" s="40">
        <v>7.6799120141012978</v>
      </c>
      <c r="X201" s="40">
        <v>-5.5205315888163575</v>
      </c>
      <c r="Y201" s="40">
        <v>1.8995505362032095</v>
      </c>
      <c r="Z201" s="40">
        <v>0.6291230745997245</v>
      </c>
      <c r="AA201" s="40">
        <v>4.9694259067668334</v>
      </c>
    </row>
    <row r="202" spans="4:27" ht="25.5" customHeight="1">
      <c r="D202" s="29" t="s">
        <v>37</v>
      </c>
      <c r="E202" s="30">
        <v>-7.0388669355563982</v>
      </c>
      <c r="F202" s="30">
        <v>-12.194239455136547</v>
      </c>
      <c r="G202" s="30">
        <v>2.8399371448866839</v>
      </c>
      <c r="H202" s="30">
        <v>17.510798344143797</v>
      </c>
      <c r="I202" s="30">
        <v>3.9671307135669354</v>
      </c>
      <c r="J202" s="30">
        <v>-2.2214646530867466</v>
      </c>
      <c r="K202" s="30">
        <v>-1.3883727387283606</v>
      </c>
      <c r="L202" s="30">
        <v>-6.0585482377926159</v>
      </c>
      <c r="M202" s="30">
        <v>17.359028700852708</v>
      </c>
      <c r="N202" s="30">
        <v>26.005533057268803</v>
      </c>
      <c r="O202" s="30">
        <v>0.90767117200087899</v>
      </c>
      <c r="P202" s="30">
        <v>0.51032213489587974</v>
      </c>
      <c r="Q202" s="30">
        <v>-27.920136676419116</v>
      </c>
      <c r="R202" s="30">
        <v>-6.22243979453867</v>
      </c>
      <c r="S202" s="30">
        <v>8.3346840729505942</v>
      </c>
      <c r="T202" s="30">
        <v>1.0827955377257448</v>
      </c>
      <c r="U202" s="30">
        <v>0.53412654905160561</v>
      </c>
      <c r="V202" s="30">
        <v>-1.7610651112567988</v>
      </c>
      <c r="W202" s="40">
        <v>-5.1350573114112947</v>
      </c>
      <c r="X202" s="40">
        <v>1.9146338746686142</v>
      </c>
      <c r="Y202" s="40">
        <v>11.17219715040858</v>
      </c>
      <c r="Z202" s="40">
        <v>-2.5054058291950065</v>
      </c>
      <c r="AA202" s="40">
        <v>8.8254509407192927E-2</v>
      </c>
    </row>
    <row r="203" spans="4:27" ht="25.5" customHeight="1">
      <c r="D203" s="29" t="s">
        <v>38</v>
      </c>
      <c r="E203" s="30">
        <v>3.8411340742320998</v>
      </c>
      <c r="F203" s="30">
        <v>11.204317816225974</v>
      </c>
      <c r="G203" s="30">
        <v>-8.2419442332959392E-2</v>
      </c>
      <c r="H203" s="30">
        <v>0.96289921311583093</v>
      </c>
      <c r="I203" s="30">
        <v>-4.1047846157348129</v>
      </c>
      <c r="J203" s="30">
        <v>-2.5467833393560957</v>
      </c>
      <c r="K203" s="30">
        <v>4.3418534814640086</v>
      </c>
      <c r="L203" s="30">
        <v>13.207363494163626</v>
      </c>
      <c r="M203" s="30">
        <v>-17.934384031552732</v>
      </c>
      <c r="N203" s="30">
        <v>-15.698572975246606</v>
      </c>
      <c r="O203" s="30">
        <v>2.587960509537357</v>
      </c>
      <c r="P203" s="30">
        <v>-4.7743895666274234</v>
      </c>
      <c r="Q203" s="30">
        <v>29.352343242888089</v>
      </c>
      <c r="R203" s="30">
        <v>8.0376937036478413</v>
      </c>
      <c r="S203" s="30">
        <v>7.5240178816682324E-2</v>
      </c>
      <c r="T203" s="30">
        <v>-3.2830002206830189</v>
      </c>
      <c r="U203" s="30">
        <v>-3.2320314356695135</v>
      </c>
      <c r="V203" s="30">
        <v>-1.0996416998238279</v>
      </c>
      <c r="W203" s="40">
        <v>6.6012733786712463</v>
      </c>
      <c r="X203" s="40">
        <v>5.5949970774972435</v>
      </c>
      <c r="Y203" s="40">
        <v>2.0457382261627632</v>
      </c>
      <c r="Z203" s="40">
        <v>-3.4362316225469813</v>
      </c>
      <c r="AA203" s="40">
        <v>-1.8046799399034419</v>
      </c>
    </row>
    <row r="204" spans="4:27" ht="25.5" customHeight="1">
      <c r="D204" s="29" t="s">
        <v>39</v>
      </c>
      <c r="E204" s="30">
        <v>2.1200860445536707</v>
      </c>
      <c r="F204" s="30">
        <v>-3.1363254428327769</v>
      </c>
      <c r="G204" s="30">
        <v>-8.9138526346124287</v>
      </c>
      <c r="H204" s="30">
        <v>-0.6451804026062824</v>
      </c>
      <c r="I204" s="30">
        <v>4.8240514395606837</v>
      </c>
      <c r="J204" s="30">
        <v>7.4494351833844785</v>
      </c>
      <c r="K204" s="30">
        <v>2.2733142192412181</v>
      </c>
      <c r="L204" s="30">
        <v>-3.4711327298347805</v>
      </c>
      <c r="M204" s="30">
        <v>-16.568136784145249</v>
      </c>
      <c r="N204" s="30">
        <v>-4.7995747288884782</v>
      </c>
      <c r="O204" s="30">
        <v>6.7290596934507674</v>
      </c>
      <c r="P204" s="30">
        <v>7.418042555929949</v>
      </c>
      <c r="Q204" s="30">
        <v>-9.8188041239364523</v>
      </c>
      <c r="R204" s="30">
        <v>-1.7882685411563681</v>
      </c>
      <c r="S204" s="30">
        <v>4.0395669271831025E-2</v>
      </c>
      <c r="T204" s="30">
        <v>-0.37595443464339962</v>
      </c>
      <c r="U204" s="30">
        <v>5.5768599181422296</v>
      </c>
      <c r="V204" s="30">
        <v>2.4679653634700705</v>
      </c>
      <c r="W204" s="40">
        <v>-2.8584617153498248</v>
      </c>
      <c r="X204" s="40">
        <v>-5.1003470744079404</v>
      </c>
      <c r="Y204" s="40">
        <v>1.3049508281701039</v>
      </c>
      <c r="Z204" s="40">
        <v>6.5246049059027422</v>
      </c>
      <c r="AA204" s="40">
        <v>0.3942702731291492</v>
      </c>
    </row>
    <row r="205" spans="4:27" ht="25.5" customHeight="1">
      <c r="D205" s="31" t="s">
        <v>40</v>
      </c>
      <c r="E205" s="32">
        <v>-1.2359108731133106</v>
      </c>
      <c r="F205" s="32">
        <v>-5.0058418415252826</v>
      </c>
      <c r="G205" s="32">
        <v>-2.2881237432370582E-2</v>
      </c>
      <c r="H205" s="32">
        <v>7.9215250039736507</v>
      </c>
      <c r="I205" s="32">
        <v>9.451288964328608</v>
      </c>
      <c r="J205" s="32">
        <v>8.1146790966353457</v>
      </c>
      <c r="K205" s="32">
        <v>4.9071652805912525</v>
      </c>
      <c r="L205" s="32">
        <v>-2.5288444619239958</v>
      </c>
      <c r="M205" s="32">
        <v>15.30626803889783</v>
      </c>
      <c r="N205" s="32">
        <v>6.2521388400639477</v>
      </c>
      <c r="O205" s="32">
        <v>1.087715748203677</v>
      </c>
      <c r="P205" s="32">
        <v>1.7030424958538459</v>
      </c>
      <c r="Q205" s="32">
        <v>2.5933646556429713</v>
      </c>
      <c r="R205" s="32">
        <v>-2.3590410178020993</v>
      </c>
      <c r="S205" s="32">
        <v>-1.6382267796421157</v>
      </c>
      <c r="T205" s="32">
        <v>4.7607870884959658</v>
      </c>
      <c r="U205" s="32">
        <v>1.0395732822586545</v>
      </c>
      <c r="V205" s="32">
        <v>0.19683658496683076</v>
      </c>
      <c r="W205" s="41">
        <v>-3.4594156904715123</v>
      </c>
      <c r="X205" s="41">
        <v>0.43038154986001498</v>
      </c>
      <c r="Y205" s="41">
        <v>1.7761380796686987</v>
      </c>
      <c r="Z205" s="41">
        <v>-0.14199616444203755</v>
      </c>
      <c r="AA205" s="41" t="s">
        <v>82</v>
      </c>
    </row>
    <row r="206" spans="4:27" ht="25.5" customHeight="1"/>
    <row r="207" spans="4:27" ht="25.5" customHeight="1">
      <c r="D207" s="129" t="s">
        <v>51</v>
      </c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</row>
    <row r="208" spans="4:27" ht="25.5" customHeight="1">
      <c r="D208" s="130" t="s">
        <v>76</v>
      </c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4:27" ht="25.5" customHeight="1">
      <c r="D209" s="128" t="s">
        <v>77</v>
      </c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</row>
    <row r="210" spans="4:27" ht="25.5" customHeight="1">
      <c r="D210" s="27"/>
      <c r="E210" s="28">
        <v>2000</v>
      </c>
      <c r="F210" s="28">
        <v>2001</v>
      </c>
      <c r="G210" s="28">
        <v>2002</v>
      </c>
      <c r="H210" s="28">
        <v>2003</v>
      </c>
      <c r="I210" s="28">
        <v>2004</v>
      </c>
      <c r="J210" s="28">
        <v>2005</v>
      </c>
      <c r="K210" s="28">
        <v>2006</v>
      </c>
      <c r="L210" s="28">
        <v>2007</v>
      </c>
      <c r="M210" s="28">
        <v>2008</v>
      </c>
      <c r="N210" s="28">
        <v>2009</v>
      </c>
      <c r="O210" s="28">
        <v>2010</v>
      </c>
      <c r="P210" s="28">
        <v>2011</v>
      </c>
      <c r="Q210" s="28">
        <v>2012</v>
      </c>
      <c r="R210" s="28">
        <v>2013</v>
      </c>
      <c r="S210" s="28">
        <v>2014</v>
      </c>
      <c r="T210" s="28">
        <v>2015</v>
      </c>
      <c r="U210" s="28">
        <v>2016</v>
      </c>
      <c r="V210" s="28">
        <v>2017</v>
      </c>
      <c r="W210" s="28">
        <v>2018</v>
      </c>
      <c r="X210" s="28">
        <v>2019</v>
      </c>
      <c r="Y210" s="28">
        <v>2020</v>
      </c>
      <c r="Z210" s="28">
        <v>2021</v>
      </c>
      <c r="AA210" s="28">
        <v>2022</v>
      </c>
    </row>
    <row r="211" spans="4:27" ht="25.5" customHeight="1">
      <c r="D211" s="29" t="s">
        <v>29</v>
      </c>
      <c r="E211" s="30" t="s">
        <v>82</v>
      </c>
      <c r="F211" s="30" t="s">
        <v>82</v>
      </c>
      <c r="G211" s="30" t="s">
        <v>82</v>
      </c>
      <c r="H211" s="30" t="s">
        <v>82</v>
      </c>
      <c r="I211" s="30">
        <v>-1.7551571126683485</v>
      </c>
      <c r="J211" s="30">
        <v>-3.4785909758506817</v>
      </c>
      <c r="K211" s="30">
        <v>-3.3423194157933378</v>
      </c>
      <c r="L211" s="30">
        <v>3.2016265014478407E-2</v>
      </c>
      <c r="M211" s="30">
        <v>-0.5840995042091901</v>
      </c>
      <c r="N211" s="30">
        <v>-4.8392395001547346</v>
      </c>
      <c r="O211" s="30">
        <v>-7.931887924254033E-2</v>
      </c>
      <c r="P211" s="30">
        <v>-1.7616171002066805</v>
      </c>
      <c r="Q211" s="30">
        <v>3.0590607788567148</v>
      </c>
      <c r="R211" s="30">
        <v>-0.10023758540707028</v>
      </c>
      <c r="S211" s="30">
        <v>0.26068382657291611</v>
      </c>
      <c r="T211" s="30">
        <v>0.88030005239227993</v>
      </c>
      <c r="U211" s="30">
        <v>-0.91542941956533896</v>
      </c>
      <c r="V211" s="30">
        <v>3.3562784289212999</v>
      </c>
      <c r="W211" s="40">
        <v>-3.1483221585412169</v>
      </c>
      <c r="X211" s="40">
        <v>0.30434611069405371</v>
      </c>
      <c r="Y211" s="40">
        <v>-0.18873233164586889</v>
      </c>
      <c r="Z211" s="40">
        <v>-3.1244885766945618E-2</v>
      </c>
      <c r="AA211" s="40">
        <v>-0.76784095290697296</v>
      </c>
    </row>
    <row r="212" spans="4:27" ht="25.5" customHeight="1">
      <c r="D212" s="29" t="s">
        <v>30</v>
      </c>
      <c r="E212" s="30" t="s">
        <v>82</v>
      </c>
      <c r="F212" s="30" t="s">
        <v>82</v>
      </c>
      <c r="G212" s="30" t="s">
        <v>82</v>
      </c>
      <c r="H212" s="30">
        <v>0.44477289448110469</v>
      </c>
      <c r="I212" s="30" t="s">
        <v>82</v>
      </c>
      <c r="J212" s="30">
        <v>-2.4351202542490791</v>
      </c>
      <c r="K212" s="30">
        <v>-0.44584978548578569</v>
      </c>
      <c r="L212" s="30">
        <v>-0.21189111252072346</v>
      </c>
      <c r="M212" s="30">
        <v>2.5622658012883548</v>
      </c>
      <c r="N212" s="30">
        <v>3.7265919092740907</v>
      </c>
      <c r="O212" s="30">
        <v>4.4687527515296033</v>
      </c>
      <c r="P212" s="30">
        <v>1.7307151806855714E-2</v>
      </c>
      <c r="Q212" s="30">
        <v>-4.0359300139669596E-2</v>
      </c>
      <c r="R212" s="30">
        <v>0.72991757731633022</v>
      </c>
      <c r="S212" s="30">
        <v>3.9101551795181155</v>
      </c>
      <c r="T212" s="30">
        <v>-1.0832452159661665</v>
      </c>
      <c r="U212" s="30">
        <v>-0.94055583935120923</v>
      </c>
      <c r="V212" s="30">
        <v>-1.3303727218811234</v>
      </c>
      <c r="W212" s="40">
        <v>0.29648904231853734</v>
      </c>
      <c r="X212" s="40">
        <v>-4.3215029465948351E-2</v>
      </c>
      <c r="Y212" s="40">
        <v>-0.67307766407098679</v>
      </c>
      <c r="Z212" s="40">
        <v>2.6876147739768319</v>
      </c>
      <c r="AA212" s="40">
        <v>0.18170847599388029</v>
      </c>
    </row>
    <row r="213" spans="4:27" ht="25.5" customHeight="1">
      <c r="D213" s="29" t="s">
        <v>31</v>
      </c>
      <c r="E213" s="30" t="s">
        <v>82</v>
      </c>
      <c r="F213" s="30" t="s">
        <v>82</v>
      </c>
      <c r="G213" s="30" t="s">
        <v>82</v>
      </c>
      <c r="H213" s="30">
        <v>-2.0647754492444603</v>
      </c>
      <c r="I213" s="30" t="s">
        <v>82</v>
      </c>
      <c r="J213" s="30">
        <v>0.10257774849877777</v>
      </c>
      <c r="K213" s="30">
        <v>0.16023373775910787</v>
      </c>
      <c r="L213" s="30">
        <v>1.1656318205263139</v>
      </c>
      <c r="M213" s="30">
        <v>0.52298408340203384</v>
      </c>
      <c r="N213" s="30">
        <v>-1.7438025750634023</v>
      </c>
      <c r="O213" s="30">
        <v>2.1741077358075289</v>
      </c>
      <c r="P213" s="30">
        <v>1.5566872613448357</v>
      </c>
      <c r="Q213" s="30">
        <v>0.1155596170833384</v>
      </c>
      <c r="R213" s="30">
        <v>0.23538793152586557</v>
      </c>
      <c r="S213" s="30">
        <v>-4.433082083638606</v>
      </c>
      <c r="T213" s="30">
        <v>-1.2712967729347713</v>
      </c>
      <c r="U213" s="30">
        <v>-1.0752182215762685</v>
      </c>
      <c r="V213" s="30">
        <v>0.84073680155074548</v>
      </c>
      <c r="W213" s="40">
        <v>-0.45364214813040649</v>
      </c>
      <c r="X213" s="40">
        <v>2.3769152650876535</v>
      </c>
      <c r="Y213" s="40">
        <v>-16.080665741560541</v>
      </c>
      <c r="Z213" s="40">
        <v>-7.3531148433207738</v>
      </c>
      <c r="AA213" s="40">
        <v>2.4572679971217593</v>
      </c>
    </row>
    <row r="214" spans="4:27" ht="25.5" customHeight="1">
      <c r="D214" s="29" t="s">
        <v>32</v>
      </c>
      <c r="E214" s="30" t="s">
        <v>82</v>
      </c>
      <c r="F214" s="30" t="s">
        <v>82</v>
      </c>
      <c r="G214" s="30" t="s">
        <v>82</v>
      </c>
      <c r="H214" s="30">
        <v>-1.4805835930036815</v>
      </c>
      <c r="I214" s="30" t="s">
        <v>82</v>
      </c>
      <c r="J214" s="30">
        <v>-0.58886592040899854</v>
      </c>
      <c r="K214" s="30">
        <v>0.31657417075423577</v>
      </c>
      <c r="L214" s="30">
        <v>2.6193995703461148</v>
      </c>
      <c r="M214" s="30">
        <v>0.96721273596891422</v>
      </c>
      <c r="N214" s="30">
        <v>1.0400043221276745</v>
      </c>
      <c r="O214" s="30">
        <v>-1.9585819196145104</v>
      </c>
      <c r="P214" s="30">
        <v>2.2624616935897679</v>
      </c>
      <c r="Q214" s="30">
        <v>5.0023401914745635</v>
      </c>
      <c r="R214" s="30">
        <v>4.0341582842786217</v>
      </c>
      <c r="S214" s="30">
        <v>0.95661515455816026</v>
      </c>
      <c r="T214" s="30">
        <v>-2.2754293810439585</v>
      </c>
      <c r="U214" s="30">
        <v>-1.3719469131888484</v>
      </c>
      <c r="V214" s="30">
        <v>0.41293599670582104</v>
      </c>
      <c r="W214" s="40">
        <v>2.3629071564208237</v>
      </c>
      <c r="X214" s="40">
        <v>2.93578482720811</v>
      </c>
      <c r="Y214" s="40">
        <v>-3.4447589724625249</v>
      </c>
      <c r="Z214" s="40">
        <v>1.017785304410701</v>
      </c>
      <c r="AA214" s="40">
        <v>-3.9426298358288148</v>
      </c>
    </row>
    <row r="215" spans="4:27" ht="25.5" customHeight="1">
      <c r="D215" s="29" t="s">
        <v>33</v>
      </c>
      <c r="E215" s="30" t="s">
        <v>82</v>
      </c>
      <c r="F215" s="30" t="s">
        <v>82</v>
      </c>
      <c r="G215" s="30" t="s">
        <v>82</v>
      </c>
      <c r="H215" s="30">
        <v>-1.3552810685238392</v>
      </c>
      <c r="I215" s="30" t="s">
        <v>82</v>
      </c>
      <c r="J215" s="30">
        <v>-2.0757284838119561</v>
      </c>
      <c r="K215" s="30">
        <v>-2.6701267155310959</v>
      </c>
      <c r="L215" s="30">
        <v>2.2731669831757451</v>
      </c>
      <c r="M215" s="30">
        <v>-0.95608966005940044</v>
      </c>
      <c r="N215" s="30">
        <v>3.0816124945866941</v>
      </c>
      <c r="O215" s="30">
        <v>6.9398983587480423</v>
      </c>
      <c r="P215" s="30">
        <v>3.9625143384384387</v>
      </c>
      <c r="Q215" s="30">
        <v>-5.0484682258095548</v>
      </c>
      <c r="R215" s="30">
        <v>-4.3567970997375305</v>
      </c>
      <c r="S215" s="30">
        <v>-0.94543670351809883</v>
      </c>
      <c r="T215" s="30">
        <v>-2.2261184678565415</v>
      </c>
      <c r="U215" s="30">
        <v>1.274258096538472</v>
      </c>
      <c r="V215" s="30">
        <v>-0.15181537231874209</v>
      </c>
      <c r="W215" s="40">
        <v>-9.4000217794166563</v>
      </c>
      <c r="X215" s="40">
        <v>-4.9898567450442961</v>
      </c>
      <c r="Y215" s="40">
        <v>16.882270144745238</v>
      </c>
      <c r="Z215" s="40">
        <v>3.1903703129437799</v>
      </c>
      <c r="AA215" s="40">
        <v>-1.3827584852536878</v>
      </c>
    </row>
    <row r="216" spans="4:27" ht="25.5" customHeight="1">
      <c r="D216" s="29" t="s">
        <v>34</v>
      </c>
      <c r="E216" s="30" t="s">
        <v>82</v>
      </c>
      <c r="F216" s="30" t="s">
        <v>82</v>
      </c>
      <c r="G216" s="30" t="s">
        <v>82</v>
      </c>
      <c r="H216" s="30">
        <v>-1.7426486907440086</v>
      </c>
      <c r="I216" s="30" t="s">
        <v>82</v>
      </c>
      <c r="J216" s="30">
        <v>-0.63934115997181795</v>
      </c>
      <c r="K216" s="30">
        <v>5.0752611721051721</v>
      </c>
      <c r="L216" s="30">
        <v>1.1906924226850135</v>
      </c>
      <c r="M216" s="30">
        <v>1.2459415937440266</v>
      </c>
      <c r="N216" s="30">
        <v>1.1558052857133516</v>
      </c>
      <c r="O216" s="30">
        <v>-4.7263673322441635</v>
      </c>
      <c r="P216" s="30">
        <v>-1.4244165898712247</v>
      </c>
      <c r="Q216" s="30">
        <v>-0.29218597347971942</v>
      </c>
      <c r="R216" s="30">
        <v>0.82860681096854627</v>
      </c>
      <c r="S216" s="30">
        <v>-6.9499560401403144</v>
      </c>
      <c r="T216" s="30">
        <v>-1.0413839708651396</v>
      </c>
      <c r="U216" s="30">
        <v>-1.1286231546866254</v>
      </c>
      <c r="V216" s="30">
        <v>1.7160025094803411</v>
      </c>
      <c r="W216" s="40">
        <v>11.723536285113557</v>
      </c>
      <c r="X216" s="40">
        <v>4.2463641428902577E-3</v>
      </c>
      <c r="Y216" s="40">
        <v>19.584531830300932</v>
      </c>
      <c r="Z216" s="40">
        <v>1.914046324958707</v>
      </c>
      <c r="AA216" s="40">
        <v>-1.3989451883076431</v>
      </c>
    </row>
    <row r="217" spans="4:27" ht="25.5" customHeight="1">
      <c r="D217" s="29" t="s">
        <v>35</v>
      </c>
      <c r="E217" s="30" t="s">
        <v>82</v>
      </c>
      <c r="F217" s="30" t="s">
        <v>82</v>
      </c>
      <c r="G217" s="30" t="s">
        <v>82</v>
      </c>
      <c r="H217" s="30">
        <v>-1.6380457792746439</v>
      </c>
      <c r="I217" s="30" t="s">
        <v>82</v>
      </c>
      <c r="J217" s="30">
        <v>-1.2551497194017935</v>
      </c>
      <c r="K217" s="30">
        <v>3.0980987667733606</v>
      </c>
      <c r="L217" s="30">
        <v>-1.5311205204238232</v>
      </c>
      <c r="M217" s="30">
        <v>4.4273784208024303</v>
      </c>
      <c r="N217" s="30">
        <v>-0.69118127935939855</v>
      </c>
      <c r="O217" s="30">
        <v>2.7742741231788548</v>
      </c>
      <c r="P217" s="30">
        <v>-0.27163864723227515</v>
      </c>
      <c r="Q217" s="30">
        <v>0.87009560707078659</v>
      </c>
      <c r="R217" s="30">
        <v>1.1399529305447631</v>
      </c>
      <c r="S217" s="30">
        <v>3.4028470975621783</v>
      </c>
      <c r="T217" s="30">
        <v>-1.8574959854526507</v>
      </c>
      <c r="U217" s="30">
        <v>-4.651351556853589E-2</v>
      </c>
      <c r="V217" s="30">
        <v>1.5935464823544354</v>
      </c>
      <c r="W217" s="40">
        <v>-5.0806183359429884</v>
      </c>
      <c r="X217" s="40">
        <v>-0.26786782040645329</v>
      </c>
      <c r="Y217" s="40">
        <v>4.8902259298819528</v>
      </c>
      <c r="Z217" s="40">
        <v>-4.2447971296844189</v>
      </c>
      <c r="AA217" s="40">
        <v>-1.9854871686286635</v>
      </c>
    </row>
    <row r="218" spans="4:27" ht="25.5" customHeight="1">
      <c r="D218" s="29" t="s">
        <v>36</v>
      </c>
      <c r="E218" s="30" t="s">
        <v>82</v>
      </c>
      <c r="F218" s="30" t="s">
        <v>82</v>
      </c>
      <c r="G218" s="30" t="s">
        <v>82</v>
      </c>
      <c r="H218" s="30">
        <v>1.3559233365735279</v>
      </c>
      <c r="I218" s="30" t="s">
        <v>82</v>
      </c>
      <c r="J218" s="30">
        <v>-1.1338695279734634</v>
      </c>
      <c r="K218" s="30">
        <v>-0.27545458946997003</v>
      </c>
      <c r="L218" s="30">
        <v>2.5187899164749394</v>
      </c>
      <c r="M218" s="30">
        <v>-4.7987381484488001</v>
      </c>
      <c r="N218" s="30">
        <v>1.3289523976977469</v>
      </c>
      <c r="O218" s="30">
        <v>3.2080983584789058</v>
      </c>
      <c r="P218" s="30">
        <v>-2.3917473573310866</v>
      </c>
      <c r="Q218" s="30">
        <v>2.6803186391118228</v>
      </c>
      <c r="R218" s="30">
        <v>0.71654865301102877</v>
      </c>
      <c r="S218" s="30">
        <v>2.078449125763826</v>
      </c>
      <c r="T218" s="30">
        <v>-0.33203640859121863</v>
      </c>
      <c r="U218" s="30">
        <v>-2.158986856782863</v>
      </c>
      <c r="V218" s="30">
        <v>-6.3812846481936525E-3</v>
      </c>
      <c r="W218" s="40">
        <v>5.2335143102660409</v>
      </c>
      <c r="X218" s="40">
        <v>-0.58899458789711812</v>
      </c>
      <c r="Y218" s="40">
        <v>2.7883986487897472</v>
      </c>
      <c r="Z218" s="40">
        <v>-1.8272986631247101</v>
      </c>
      <c r="AA218" s="40">
        <v>-0.74486111884429773</v>
      </c>
    </row>
    <row r="219" spans="4:27" ht="25.5" customHeight="1">
      <c r="D219" s="29" t="s">
        <v>37</v>
      </c>
      <c r="E219" s="30" t="s">
        <v>82</v>
      </c>
      <c r="F219" s="30" t="s">
        <v>82</v>
      </c>
      <c r="G219" s="30" t="s">
        <v>82</v>
      </c>
      <c r="H219" s="30">
        <v>0.67117108134273629</v>
      </c>
      <c r="I219" s="30" t="s">
        <v>82</v>
      </c>
      <c r="J219" s="30">
        <v>-2.5309430975139602</v>
      </c>
      <c r="K219" s="30">
        <v>8.0679849505504997E-2</v>
      </c>
      <c r="L219" s="30">
        <v>0.90221669549390704</v>
      </c>
      <c r="M219" s="30">
        <v>1.6523514367013936</v>
      </c>
      <c r="N219" s="30">
        <v>0.53606554395191353</v>
      </c>
      <c r="O219" s="30">
        <v>-8.474914934076816E-2</v>
      </c>
      <c r="P219" s="30">
        <v>2.4818156853663842</v>
      </c>
      <c r="Q219" s="30">
        <v>-1.2690464506745269</v>
      </c>
      <c r="R219" s="30">
        <v>1.6715585241237285</v>
      </c>
      <c r="S219" s="30">
        <v>0.97738447245798721</v>
      </c>
      <c r="T219" s="30">
        <v>-1.8846716563821642</v>
      </c>
      <c r="U219" s="30">
        <v>-1.3706611220561493</v>
      </c>
      <c r="V219" s="30">
        <v>2.4280558742695524</v>
      </c>
      <c r="W219" s="40">
        <v>-2.5421353697060112</v>
      </c>
      <c r="X219" s="40">
        <v>1.5226626223298734</v>
      </c>
      <c r="Y219" s="40">
        <v>1.2709724712226755</v>
      </c>
      <c r="Z219" s="40">
        <v>-1.4767123327549925</v>
      </c>
      <c r="AA219" s="40">
        <v>-0.37462227631288592</v>
      </c>
    </row>
    <row r="220" spans="4:27" ht="25.5" customHeight="1">
      <c r="D220" s="29" t="s">
        <v>38</v>
      </c>
      <c r="E220" s="30" t="s">
        <v>82</v>
      </c>
      <c r="F220" s="30" t="s">
        <v>82</v>
      </c>
      <c r="G220" s="30" t="s">
        <v>82</v>
      </c>
      <c r="H220" s="30">
        <v>1.1165429466612808</v>
      </c>
      <c r="I220" s="30" t="s">
        <v>82</v>
      </c>
      <c r="J220" s="30">
        <v>1.0334679831198068</v>
      </c>
      <c r="K220" s="30">
        <v>-0.23972006606450824</v>
      </c>
      <c r="L220" s="30">
        <v>1.2860353659366996</v>
      </c>
      <c r="M220" s="30">
        <v>-2.566883250235974</v>
      </c>
      <c r="N220" s="30">
        <v>2.64746982886368</v>
      </c>
      <c r="O220" s="30">
        <v>-0.40928953725956063</v>
      </c>
      <c r="P220" s="30">
        <v>-0.52220879839882661</v>
      </c>
      <c r="Q220" s="30">
        <v>1.9897452234617807</v>
      </c>
      <c r="R220" s="30">
        <v>-0.77084548082161364</v>
      </c>
      <c r="S220" s="30">
        <v>1.7057904994000062</v>
      </c>
      <c r="T220" s="30">
        <v>-1.497331725654294</v>
      </c>
      <c r="U220" s="30">
        <v>-1.7650755782925298</v>
      </c>
      <c r="V220" s="30">
        <v>-1.8900731378958757</v>
      </c>
      <c r="W220" s="40">
        <v>0.3725177948735503</v>
      </c>
      <c r="X220" s="40">
        <v>2.7118137703432632</v>
      </c>
      <c r="Y220" s="40">
        <v>-0.62523636445890318</v>
      </c>
      <c r="Z220" s="40">
        <v>-0.41581978538738351</v>
      </c>
      <c r="AA220" s="40">
        <v>-4.6366423130506318</v>
      </c>
    </row>
    <row r="221" spans="4:27" ht="25.5" customHeight="1">
      <c r="D221" s="29" t="s">
        <v>39</v>
      </c>
      <c r="E221" s="30" t="s">
        <v>82</v>
      </c>
      <c r="F221" s="30" t="s">
        <v>82</v>
      </c>
      <c r="G221" s="30" t="s">
        <v>82</v>
      </c>
      <c r="H221" s="30">
        <v>-0.33599711052362258</v>
      </c>
      <c r="I221" s="30" t="s">
        <v>82</v>
      </c>
      <c r="J221" s="30">
        <v>2.6754585431104871</v>
      </c>
      <c r="K221" s="30">
        <v>0.28406142846268967</v>
      </c>
      <c r="L221" s="30">
        <v>1.5734473626243695</v>
      </c>
      <c r="M221" s="30">
        <v>-3.8403491263660827</v>
      </c>
      <c r="N221" s="30">
        <v>2.1139378923206165</v>
      </c>
      <c r="O221" s="30">
        <v>1.4535648618240415</v>
      </c>
      <c r="P221" s="30">
        <v>1.7466012353875238</v>
      </c>
      <c r="Q221" s="30">
        <v>-0.50575850550913515</v>
      </c>
      <c r="R221" s="30">
        <v>-0.32860205988174407</v>
      </c>
      <c r="S221" s="30">
        <v>-0.15958440347849656</v>
      </c>
      <c r="T221" s="30">
        <v>-0.53104102658868557</v>
      </c>
      <c r="U221" s="30">
        <v>4.0053901644335532</v>
      </c>
      <c r="V221" s="30">
        <v>1.9470632027181578</v>
      </c>
      <c r="W221" s="40">
        <v>0.37151194966604795</v>
      </c>
      <c r="X221" s="40">
        <v>0.48289662147660284</v>
      </c>
      <c r="Y221" s="40">
        <v>-2.6608474906174129</v>
      </c>
      <c r="Z221" s="40">
        <v>0.74280714172660911</v>
      </c>
      <c r="AA221" s="40">
        <v>3.0206535448093375</v>
      </c>
    </row>
    <row r="222" spans="4:27" ht="25.5" customHeight="1">
      <c r="D222" s="31" t="s">
        <v>40</v>
      </c>
      <c r="E222" s="32" t="s">
        <v>82</v>
      </c>
      <c r="F222" s="32" t="s">
        <v>82</v>
      </c>
      <c r="G222" s="32" t="s">
        <v>82</v>
      </c>
      <c r="H222" s="32">
        <v>0.41028753162966058</v>
      </c>
      <c r="I222" s="32" t="s">
        <v>82</v>
      </c>
      <c r="J222" s="32">
        <v>7.4754688236234212</v>
      </c>
      <c r="K222" s="32">
        <v>1.1683174529928397</v>
      </c>
      <c r="L222" s="32">
        <v>4.4125048100629449E-2</v>
      </c>
      <c r="M222" s="32">
        <v>-4.4846342685832425</v>
      </c>
      <c r="N222" s="32">
        <v>-0.50246809247473934</v>
      </c>
      <c r="O222" s="32">
        <v>1.9308112880760619</v>
      </c>
      <c r="P222" s="32">
        <v>-9.1454324474238291E-2</v>
      </c>
      <c r="Q222" s="32">
        <v>2.9909320174536402</v>
      </c>
      <c r="R222" s="32">
        <v>-1.6235744191472889E-2</v>
      </c>
      <c r="S222" s="32">
        <v>-2.8463374422804555</v>
      </c>
      <c r="T222" s="32">
        <v>-1.1914631708401457</v>
      </c>
      <c r="U222" s="32">
        <v>4.7224757210679424</v>
      </c>
      <c r="V222" s="32">
        <v>2.9949327875116616</v>
      </c>
      <c r="W222" s="41">
        <v>1.3757514149011163</v>
      </c>
      <c r="X222" s="41">
        <v>0.21542849376534612</v>
      </c>
      <c r="Y222" s="41">
        <v>-1.2294035791141855</v>
      </c>
      <c r="Z222" s="41">
        <v>-1.0823920088430694</v>
      </c>
      <c r="AA222" s="41" t="s">
        <v>82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6" man="1"/>
    <brk id="69" min="3" max="26" man="1"/>
    <brk id="103" min="3" max="26" man="1"/>
    <brk id="137" min="3" max="26" man="1"/>
    <brk id="171" min="3" max="26" man="1"/>
    <brk id="205" min="3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5"/>
  <sheetViews>
    <sheetView view="pageBreakPreview" zoomScale="60" zoomScaleNormal="100" workbookViewId="0">
      <selection activeCell="M38" sqref="M38"/>
    </sheetView>
  </sheetViews>
  <sheetFormatPr defaultRowHeight="12.75"/>
  <cols>
    <col min="1" max="1" width="16.85546875" style="84" customWidth="1"/>
    <col min="2" max="2" width="0.140625" style="84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83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84</v>
      </c>
      <c r="B4" s="88" t="s">
        <v>98</v>
      </c>
      <c r="C4" s="89" t="s">
        <v>85</v>
      </c>
      <c r="D4" s="89" t="s">
        <v>86</v>
      </c>
      <c r="E4" s="89" t="s">
        <v>87</v>
      </c>
      <c r="F4" s="89" t="s">
        <v>88</v>
      </c>
      <c r="G4" s="89" t="s">
        <v>89</v>
      </c>
      <c r="H4" s="89" t="s">
        <v>90</v>
      </c>
      <c r="I4" s="89" t="s">
        <v>91</v>
      </c>
      <c r="J4" s="89" t="s">
        <v>92</v>
      </c>
      <c r="K4" s="89" t="s">
        <v>93</v>
      </c>
      <c r="L4" s="89" t="s">
        <v>94</v>
      </c>
      <c r="M4" s="89" t="s">
        <v>95</v>
      </c>
      <c r="N4" s="90" t="s">
        <v>96</v>
      </c>
      <c r="O4" s="91"/>
    </row>
    <row r="5" spans="1:15" ht="18" customHeight="1">
      <c r="A5" s="101" t="s">
        <v>123</v>
      </c>
      <c r="B5" s="92" t="s">
        <v>124</v>
      </c>
      <c r="C5" s="92">
        <v>-1.5887850467371512</v>
      </c>
      <c r="D5" s="92">
        <v>-10.054347826076103</v>
      </c>
      <c r="E5" s="92">
        <v>1.9801980198047131</v>
      </c>
      <c r="F5" s="93">
        <v>3.342884431673232</v>
      </c>
      <c r="G5" s="92">
        <v>5.3540587219032654</v>
      </c>
      <c r="H5" s="92" t="s">
        <v>105</v>
      </c>
      <c r="I5" s="92" t="s">
        <v>105</v>
      </c>
      <c r="J5" s="92" t="s">
        <v>105</v>
      </c>
      <c r="K5" s="92" t="s">
        <v>105</v>
      </c>
      <c r="L5" s="92" t="s">
        <v>105</v>
      </c>
      <c r="M5" s="92">
        <v>5.1498127339748567</v>
      </c>
      <c r="N5" s="94" t="s">
        <v>105</v>
      </c>
      <c r="O5" s="91"/>
    </row>
    <row r="6" spans="1:15" ht="18" customHeight="1">
      <c r="A6" s="102" t="s">
        <v>125</v>
      </c>
      <c r="B6" s="95" t="s">
        <v>126</v>
      </c>
      <c r="C6" s="95">
        <v>0.26737967927934481</v>
      </c>
      <c r="D6" s="95">
        <v>-6.1965811965880029</v>
      </c>
      <c r="E6" s="95">
        <v>2.7047913446826</v>
      </c>
      <c r="F6" s="96">
        <v>1.6583747926718351</v>
      </c>
      <c r="G6" s="95">
        <v>6.9609507639972312</v>
      </c>
      <c r="H6" s="95" t="s">
        <v>105</v>
      </c>
      <c r="I6" s="95" t="s">
        <v>105</v>
      </c>
      <c r="J6" s="95" t="s">
        <v>105</v>
      </c>
      <c r="K6" s="95" t="s">
        <v>105</v>
      </c>
      <c r="L6" s="95" t="s">
        <v>105</v>
      </c>
      <c r="M6" s="95">
        <v>16.141001855316262</v>
      </c>
      <c r="N6" s="97" t="s">
        <v>105</v>
      </c>
      <c r="O6" s="91"/>
    </row>
    <row r="7" spans="1:15" ht="18" customHeight="1">
      <c r="A7" s="103" t="s">
        <v>127</v>
      </c>
      <c r="B7" s="98" t="s">
        <v>128</v>
      </c>
      <c r="C7" s="98">
        <v>-1.7543859648500248</v>
      </c>
      <c r="D7" s="98">
        <v>-2.7537796976097595</v>
      </c>
      <c r="E7" s="98">
        <v>0.39999999998923119</v>
      </c>
      <c r="F7" s="99">
        <v>2.1868787276473123</v>
      </c>
      <c r="G7" s="98">
        <v>-1.2251148545342816</v>
      </c>
      <c r="H7" s="98" t="s">
        <v>105</v>
      </c>
      <c r="I7" s="98" t="s">
        <v>105</v>
      </c>
      <c r="J7" s="98" t="s">
        <v>105</v>
      </c>
      <c r="K7" s="98" t="s">
        <v>105</v>
      </c>
      <c r="L7" s="98" t="s">
        <v>105</v>
      </c>
      <c r="M7" s="98">
        <v>0.17905102957505026</v>
      </c>
      <c r="N7" s="100" t="s">
        <v>105</v>
      </c>
      <c r="O7" s="91"/>
    </row>
    <row r="8" spans="1:15" ht="18" customHeight="1">
      <c r="A8" s="102" t="s">
        <v>129</v>
      </c>
      <c r="B8" s="95" t="s">
        <v>130</v>
      </c>
      <c r="C8" s="95">
        <v>-2.6956521738986217</v>
      </c>
      <c r="D8" s="95">
        <v>0.76965365582939427</v>
      </c>
      <c r="E8" s="95">
        <v>-1.5527950310151195</v>
      </c>
      <c r="F8" s="96">
        <v>-1.4482259232932337</v>
      </c>
      <c r="G8" s="95">
        <v>-6.2957540261869731</v>
      </c>
      <c r="H8" s="95" t="s">
        <v>105</v>
      </c>
      <c r="I8" s="95" t="s">
        <v>105</v>
      </c>
      <c r="J8" s="95" t="s">
        <v>105</v>
      </c>
      <c r="K8" s="95" t="s">
        <v>105</v>
      </c>
      <c r="L8" s="95" t="s">
        <v>105</v>
      </c>
      <c r="M8" s="95">
        <v>-7.8882497945927614</v>
      </c>
      <c r="N8" s="97" t="s">
        <v>105</v>
      </c>
      <c r="O8" s="91"/>
    </row>
    <row r="9" spans="1:15" ht="18" customHeight="1">
      <c r="A9" s="103" t="s">
        <v>131</v>
      </c>
      <c r="B9" s="98" t="s">
        <v>132</v>
      </c>
      <c r="C9" s="98">
        <v>-0.79575596816189309</v>
      </c>
      <c r="D9" s="98">
        <v>0.78607523860423356</v>
      </c>
      <c r="E9" s="98">
        <v>0.70367474584134282</v>
      </c>
      <c r="F9" s="99">
        <v>3.5569927242668387</v>
      </c>
      <c r="G9" s="98">
        <v>-3.3232628399267217</v>
      </c>
      <c r="H9" s="98" t="s">
        <v>105</v>
      </c>
      <c r="I9" s="98" t="s">
        <v>105</v>
      </c>
      <c r="J9" s="98" t="s">
        <v>105</v>
      </c>
      <c r="K9" s="98" t="s">
        <v>105</v>
      </c>
      <c r="L9" s="98" t="s">
        <v>105</v>
      </c>
      <c r="M9" s="98">
        <v>-14.396551724206075</v>
      </c>
      <c r="N9" s="100" t="s">
        <v>105</v>
      </c>
      <c r="O9" s="91"/>
    </row>
    <row r="10" spans="1:15" ht="18" customHeight="1">
      <c r="A10" s="102" t="s">
        <v>133</v>
      </c>
      <c r="B10" s="95" t="s">
        <v>134</v>
      </c>
      <c r="C10" s="95">
        <v>-2.6049204051839414</v>
      </c>
      <c r="D10" s="95">
        <v>0.96426545664725083</v>
      </c>
      <c r="E10" s="95">
        <v>-1.480484522153791</v>
      </c>
      <c r="F10" s="96">
        <v>1.1100386100309612</v>
      </c>
      <c r="G10" s="95">
        <v>-5.263157894682136</v>
      </c>
      <c r="H10" s="95" t="s">
        <v>105</v>
      </c>
      <c r="I10" s="95" t="s">
        <v>105</v>
      </c>
      <c r="J10" s="95" t="s">
        <v>105</v>
      </c>
      <c r="K10" s="95" t="s">
        <v>105</v>
      </c>
      <c r="L10" s="95" t="s">
        <v>105</v>
      </c>
      <c r="M10" s="95">
        <v>-17.914213624907916</v>
      </c>
      <c r="N10" s="97" t="s">
        <v>105</v>
      </c>
      <c r="O10" s="91"/>
    </row>
    <row r="11" spans="1:15" ht="18" customHeight="1">
      <c r="A11" s="103" t="s">
        <v>135</v>
      </c>
      <c r="B11" s="98" t="s">
        <v>136</v>
      </c>
      <c r="C11" s="98">
        <v>-1.3295346628426796</v>
      </c>
      <c r="D11" s="98">
        <v>5.3172205438014375</v>
      </c>
      <c r="E11" s="98">
        <v>-1.8608414240073756</v>
      </c>
      <c r="F11" s="99">
        <v>-1.6635859519596674</v>
      </c>
      <c r="G11" s="98">
        <v>0</v>
      </c>
      <c r="H11" s="98" t="s">
        <v>105</v>
      </c>
      <c r="I11" s="98" t="s">
        <v>105</v>
      </c>
      <c r="J11" s="98" t="s">
        <v>105</v>
      </c>
      <c r="K11" s="98" t="s">
        <v>105</v>
      </c>
      <c r="L11" s="98" t="s">
        <v>105</v>
      </c>
      <c r="M11" s="98">
        <v>-20.658949242987333</v>
      </c>
      <c r="N11" s="100" t="s">
        <v>105</v>
      </c>
      <c r="O11" s="91"/>
    </row>
    <row r="12" spans="1:15" ht="18" customHeight="1">
      <c r="A12" s="102" t="s">
        <v>137</v>
      </c>
      <c r="B12" s="95" t="s">
        <v>138</v>
      </c>
      <c r="C12" s="95">
        <v>-0.800000000094514</v>
      </c>
      <c r="D12" s="95">
        <v>5.068337129790379</v>
      </c>
      <c r="E12" s="95">
        <v>-1.4296463506520696</v>
      </c>
      <c r="F12" s="96">
        <v>-2.6916802610262081</v>
      </c>
      <c r="G12" s="95">
        <v>1.9047619045989395</v>
      </c>
      <c r="H12" s="95" t="s">
        <v>105</v>
      </c>
      <c r="I12" s="95" t="s">
        <v>105</v>
      </c>
      <c r="J12" s="95" t="s">
        <v>105</v>
      </c>
      <c r="K12" s="95" t="s">
        <v>105</v>
      </c>
      <c r="L12" s="95" t="s">
        <v>105</v>
      </c>
      <c r="M12" s="95">
        <v>-20.607028753943624</v>
      </c>
      <c r="N12" s="97" t="s">
        <v>105</v>
      </c>
      <c r="O12" s="91"/>
    </row>
    <row r="13" spans="1:15" ht="18" customHeight="1">
      <c r="A13" s="103" t="s">
        <v>139</v>
      </c>
      <c r="B13" s="98" t="s">
        <v>140</v>
      </c>
      <c r="C13" s="98">
        <v>-0.26785714299194519</v>
      </c>
      <c r="D13" s="98">
        <v>-5.5524708516563326E-2</v>
      </c>
      <c r="E13" s="98">
        <v>0.71713147404868227</v>
      </c>
      <c r="F13" s="99">
        <v>-6.8741893644396646</v>
      </c>
      <c r="G13" s="98">
        <v>1.860465116121035</v>
      </c>
      <c r="H13" s="98" t="s">
        <v>105</v>
      </c>
      <c r="I13" s="98" t="s">
        <v>105</v>
      </c>
      <c r="J13" s="98" t="s">
        <v>105</v>
      </c>
      <c r="K13" s="98" t="s">
        <v>105</v>
      </c>
      <c r="L13" s="98" t="s">
        <v>105</v>
      </c>
      <c r="M13" s="98">
        <v>-23.771224307465154</v>
      </c>
      <c r="N13" s="100" t="s">
        <v>105</v>
      </c>
      <c r="O13" s="91"/>
    </row>
    <row r="14" spans="1:15" ht="18" customHeight="1">
      <c r="A14" s="102" t="s">
        <v>141</v>
      </c>
      <c r="B14" s="95" t="s">
        <v>142</v>
      </c>
      <c r="C14" s="95">
        <v>2.0554066131193593</v>
      </c>
      <c r="D14" s="95">
        <v>8.9470812875672934</v>
      </c>
      <c r="E14" s="95">
        <v>0.78864353310197366</v>
      </c>
      <c r="F14" s="96">
        <v>3.8941954445124827</v>
      </c>
      <c r="G14" s="95">
        <v>0.62499999982299492</v>
      </c>
      <c r="H14" s="95" t="s">
        <v>105</v>
      </c>
      <c r="I14" s="95" t="s">
        <v>105</v>
      </c>
      <c r="J14" s="95" t="s">
        <v>105</v>
      </c>
      <c r="K14" s="95" t="s">
        <v>105</v>
      </c>
      <c r="L14" s="95" t="s">
        <v>105</v>
      </c>
      <c r="M14" s="95">
        <v>-17.39518287243218</v>
      </c>
      <c r="N14" s="97" t="s">
        <v>105</v>
      </c>
      <c r="O14" s="91"/>
    </row>
    <row r="15" spans="1:15" ht="18" customHeight="1">
      <c r="A15" s="103" t="s">
        <v>143</v>
      </c>
      <c r="B15" s="98" t="s">
        <v>144</v>
      </c>
      <c r="C15" s="98">
        <v>-0.44563279855810434</v>
      </c>
      <c r="D15" s="98">
        <v>10.027855153220532</v>
      </c>
      <c r="E15" s="98">
        <v>-3.3385093166999003</v>
      </c>
      <c r="F15" s="99">
        <v>0.54644808744253037</v>
      </c>
      <c r="G15" s="98">
        <v>-0.62499999982416066</v>
      </c>
      <c r="H15" s="98" t="s">
        <v>105</v>
      </c>
      <c r="I15" s="98" t="s">
        <v>105</v>
      </c>
      <c r="J15" s="98" t="s">
        <v>105</v>
      </c>
      <c r="K15" s="98" t="s">
        <v>105</v>
      </c>
      <c r="L15" s="98" t="s">
        <v>105</v>
      </c>
      <c r="M15" s="98">
        <v>-4.8338368579667108</v>
      </c>
      <c r="N15" s="100" t="s">
        <v>105</v>
      </c>
      <c r="O15" s="91"/>
    </row>
    <row r="16" spans="1:15" ht="18" customHeight="1">
      <c r="A16" s="102" t="s">
        <v>145</v>
      </c>
      <c r="B16" s="95" t="s">
        <v>146</v>
      </c>
      <c r="C16" s="95">
        <v>-2.9717682021453085</v>
      </c>
      <c r="D16" s="95">
        <v>4.6629213482673126</v>
      </c>
      <c r="E16" s="95">
        <v>-5.1912568305708007</v>
      </c>
      <c r="F16" s="96">
        <v>-0.57279236275800116</v>
      </c>
      <c r="G16" s="95">
        <v>-5.7870370369792701</v>
      </c>
      <c r="H16" s="95" t="s">
        <v>105</v>
      </c>
      <c r="I16" s="95" t="s">
        <v>105</v>
      </c>
      <c r="J16" s="95" t="s">
        <v>105</v>
      </c>
      <c r="K16" s="95" t="s">
        <v>105</v>
      </c>
      <c r="L16" s="95" t="s">
        <v>105</v>
      </c>
      <c r="M16" s="95">
        <v>-12.397540983676913</v>
      </c>
      <c r="N16" s="97" t="s">
        <v>105</v>
      </c>
      <c r="O16" s="91"/>
    </row>
    <row r="17" spans="1:15" ht="18" customHeight="1">
      <c r="A17" s="103" t="s">
        <v>147</v>
      </c>
      <c r="B17" s="98" t="s">
        <v>148</v>
      </c>
      <c r="C17" s="98">
        <v>-3.0798845043987444</v>
      </c>
      <c r="D17" s="98">
        <v>-5.3356282271659676</v>
      </c>
      <c r="E17" s="98">
        <v>-4.8639736190548959</v>
      </c>
      <c r="F17" s="99">
        <v>2.2556390978034857</v>
      </c>
      <c r="G17" s="98">
        <v>-6.8852459017329393</v>
      </c>
      <c r="H17" s="98" t="s">
        <v>105</v>
      </c>
      <c r="I17" s="98" t="s">
        <v>105</v>
      </c>
      <c r="J17" s="98" t="s">
        <v>105</v>
      </c>
      <c r="K17" s="98" t="s">
        <v>105</v>
      </c>
      <c r="L17" s="98" t="s">
        <v>105</v>
      </c>
      <c r="M17" s="98">
        <v>-5.2749719417922609</v>
      </c>
      <c r="N17" s="100" t="s">
        <v>105</v>
      </c>
      <c r="O17" s="91"/>
    </row>
    <row r="18" spans="1:15" ht="18" customHeight="1">
      <c r="A18" s="102" t="s">
        <v>149</v>
      </c>
      <c r="B18" s="95" t="s">
        <v>150</v>
      </c>
      <c r="C18" s="95">
        <v>-7.7060931898808249</v>
      </c>
      <c r="D18" s="95">
        <v>-7.3170731706947318</v>
      </c>
      <c r="E18" s="95">
        <v>-7.4809160306096523</v>
      </c>
      <c r="F18" s="96">
        <v>-2.6823134953403827</v>
      </c>
      <c r="G18" s="95">
        <v>-16.043613707125161</v>
      </c>
      <c r="H18" s="95" t="s">
        <v>105</v>
      </c>
      <c r="I18" s="95" t="s">
        <v>105</v>
      </c>
      <c r="J18" s="95" t="s">
        <v>105</v>
      </c>
      <c r="K18" s="95" t="s">
        <v>105</v>
      </c>
      <c r="L18" s="95" t="s">
        <v>105</v>
      </c>
      <c r="M18" s="95">
        <v>-20.120724346157349</v>
      </c>
      <c r="N18" s="97" t="s">
        <v>105</v>
      </c>
      <c r="O18" s="91"/>
    </row>
    <row r="19" spans="1:15" ht="18" customHeight="1">
      <c r="A19" s="103" t="s">
        <v>151</v>
      </c>
      <c r="B19" s="98" t="s">
        <v>152</v>
      </c>
      <c r="C19" s="98">
        <v>-5.9982094896615763</v>
      </c>
      <c r="D19" s="98">
        <v>-1.7222222222348815</v>
      </c>
      <c r="E19" s="98">
        <v>-7.5949367088742115</v>
      </c>
      <c r="F19" s="99">
        <v>-8.2172701950189229</v>
      </c>
      <c r="G19" s="98">
        <v>-7.9147640789083429</v>
      </c>
      <c r="H19" s="98" t="s">
        <v>105</v>
      </c>
      <c r="I19" s="98" t="s">
        <v>105</v>
      </c>
      <c r="J19" s="98" t="s">
        <v>105</v>
      </c>
      <c r="K19" s="98" t="s">
        <v>105</v>
      </c>
      <c r="L19" s="98" t="s">
        <v>105</v>
      </c>
      <c r="M19" s="98">
        <v>-8.4407971863910589</v>
      </c>
      <c r="N19" s="100" t="s">
        <v>105</v>
      </c>
      <c r="O19" s="91"/>
    </row>
    <row r="20" spans="1:15" ht="18" customHeight="1">
      <c r="A20" s="102" t="s">
        <v>153</v>
      </c>
      <c r="B20" s="95" t="s">
        <v>154</v>
      </c>
      <c r="C20" s="95">
        <v>-5.0788091068900361</v>
      </c>
      <c r="D20" s="95">
        <v>-5.3079619429622582</v>
      </c>
      <c r="E20" s="95">
        <v>-5.5555555556188292</v>
      </c>
      <c r="F20" s="96">
        <v>-6.5063649222369175</v>
      </c>
      <c r="G20" s="95">
        <v>-1.2422360248629971</v>
      </c>
      <c r="H20" s="95" t="s">
        <v>105</v>
      </c>
      <c r="I20" s="95" t="s">
        <v>105</v>
      </c>
      <c r="J20" s="95" t="s">
        <v>105</v>
      </c>
      <c r="K20" s="95" t="s">
        <v>105</v>
      </c>
      <c r="L20" s="95" t="s">
        <v>105</v>
      </c>
      <c r="M20" s="95">
        <v>-13.606911447040272</v>
      </c>
      <c r="N20" s="97" t="s">
        <v>105</v>
      </c>
      <c r="O20" s="91"/>
    </row>
    <row r="21" spans="1:15" ht="18" customHeight="1">
      <c r="A21" s="103" t="s">
        <v>155</v>
      </c>
      <c r="B21" s="98" t="s">
        <v>156</v>
      </c>
      <c r="C21" s="98">
        <v>-2.864816472757703</v>
      </c>
      <c r="D21" s="98">
        <v>-6.075949367058719</v>
      </c>
      <c r="E21" s="98">
        <v>-3.9357429719252712</v>
      </c>
      <c r="F21" s="99">
        <v>-2.5621118011753263</v>
      </c>
      <c r="G21" s="98">
        <v>6.2893081759963554</v>
      </c>
      <c r="H21" s="98" t="s">
        <v>105</v>
      </c>
      <c r="I21" s="98" t="s">
        <v>105</v>
      </c>
      <c r="J21" s="98" t="s">
        <v>105</v>
      </c>
      <c r="K21" s="98" t="s">
        <v>105</v>
      </c>
      <c r="L21" s="98" t="s">
        <v>105</v>
      </c>
      <c r="M21" s="98">
        <v>-3.9153439154083203</v>
      </c>
      <c r="N21" s="100" t="s">
        <v>105</v>
      </c>
      <c r="O21" s="91"/>
    </row>
    <row r="22" spans="1:15" ht="18" customHeight="1">
      <c r="A22" s="102" t="s">
        <v>157</v>
      </c>
      <c r="B22" s="95" t="s">
        <v>158</v>
      </c>
      <c r="C22" s="95">
        <v>1.7611026034309418</v>
      </c>
      <c r="D22" s="95">
        <v>0.16103059587497803</v>
      </c>
      <c r="E22" s="95">
        <v>-8.0679907199510126E-11</v>
      </c>
      <c r="F22" s="96">
        <v>-0.52808449352194087</v>
      </c>
      <c r="G22" s="95">
        <v>16.093366093213035</v>
      </c>
      <c r="H22" s="95" t="s">
        <v>105</v>
      </c>
      <c r="I22" s="95" t="s">
        <v>105</v>
      </c>
      <c r="J22" s="95" t="s">
        <v>105</v>
      </c>
      <c r="K22" s="95" t="s">
        <v>105</v>
      </c>
      <c r="L22" s="95" t="s">
        <v>105</v>
      </c>
      <c r="M22" s="95">
        <v>10.409356725265129</v>
      </c>
      <c r="N22" s="97" t="s">
        <v>105</v>
      </c>
      <c r="O22" s="91"/>
    </row>
    <row r="23" spans="1:15" ht="18" customHeight="1">
      <c r="A23" s="103" t="s">
        <v>159</v>
      </c>
      <c r="B23" s="98" t="s">
        <v>160</v>
      </c>
      <c r="C23" s="98">
        <v>5.5610724925634125</v>
      </c>
      <c r="D23" s="98">
        <v>5.4545454544439487</v>
      </c>
      <c r="E23" s="98">
        <v>3.9861351820048352</v>
      </c>
      <c r="F23" s="99">
        <v>-2.0220588235406733</v>
      </c>
      <c r="G23" s="98">
        <v>17.781690140791827</v>
      </c>
      <c r="H23" s="98">
        <v>5.7142857143497983</v>
      </c>
      <c r="I23" s="98">
        <v>-7.8343592613166706</v>
      </c>
      <c r="J23" s="98">
        <v>13.35740072251399</v>
      </c>
      <c r="K23" s="98">
        <v>17.252931323619226</v>
      </c>
      <c r="L23" s="98">
        <v>5.636743214982376</v>
      </c>
      <c r="M23" s="98">
        <v>3.7914691944020307</v>
      </c>
      <c r="N23" s="100">
        <v>-8.8111888112295755</v>
      </c>
      <c r="O23" s="91"/>
    </row>
    <row r="24" spans="1:15" ht="18" customHeight="1">
      <c r="A24" s="102" t="s">
        <v>161</v>
      </c>
      <c r="B24" s="95" t="s">
        <v>162</v>
      </c>
      <c r="C24" s="95">
        <v>10.582524271823758</v>
      </c>
      <c r="D24" s="95">
        <v>10.35087719299419</v>
      </c>
      <c r="E24" s="95">
        <v>5.2805280529099052</v>
      </c>
      <c r="F24" s="96">
        <v>3.2730404822352455</v>
      </c>
      <c r="G24" s="95">
        <v>34.693877550966576</v>
      </c>
      <c r="H24" s="95">
        <v>15.952890792246578</v>
      </c>
      <c r="I24" s="95">
        <v>4.8841059602708459</v>
      </c>
      <c r="J24" s="95">
        <v>37.549407114801902</v>
      </c>
      <c r="K24" s="95">
        <v>21.061093247531936</v>
      </c>
      <c r="L24" s="95">
        <v>15.441176470576345</v>
      </c>
      <c r="M24" s="95">
        <v>22.418136020282596</v>
      </c>
      <c r="N24" s="97">
        <v>6.8939955523013463</v>
      </c>
      <c r="O24" s="91"/>
    </row>
    <row r="25" spans="1:15" ht="18" customHeight="1">
      <c r="A25" s="103" t="s">
        <v>163</v>
      </c>
      <c r="B25" s="98" t="s">
        <v>164</v>
      </c>
      <c r="C25" s="98">
        <v>11.809523809460053</v>
      </c>
      <c r="D25" s="98">
        <v>5.935556811793985</v>
      </c>
      <c r="E25" s="98">
        <v>6.8493150685062787</v>
      </c>
      <c r="F25" s="99">
        <v>18.664643399113668</v>
      </c>
      <c r="G25" s="98">
        <v>35.537190082411627</v>
      </c>
      <c r="H25" s="98">
        <v>10.739614995088843</v>
      </c>
      <c r="I25" s="98">
        <v>2.1621621621271681</v>
      </c>
      <c r="J25" s="98">
        <v>32.720588235435464</v>
      </c>
      <c r="K25" s="98">
        <v>21.407185628773995</v>
      </c>
      <c r="L25" s="98">
        <v>14.87179487170167</v>
      </c>
      <c r="M25" s="98">
        <v>24.839948783582464</v>
      </c>
      <c r="N25" s="100">
        <v>5.0847457627205328</v>
      </c>
      <c r="O25" s="91"/>
    </row>
    <row r="26" spans="1:15" ht="18" customHeight="1">
      <c r="A26" s="102" t="s">
        <v>165</v>
      </c>
      <c r="B26" s="95" t="s">
        <v>166</v>
      </c>
      <c r="C26" s="95">
        <v>9.4095940959917357</v>
      </c>
      <c r="D26" s="95">
        <v>2.4854574298979415</v>
      </c>
      <c r="E26" s="95">
        <v>7.0422535211306814</v>
      </c>
      <c r="F26" s="96">
        <v>3.479576399452311</v>
      </c>
      <c r="G26" s="95">
        <v>30.503144654170057</v>
      </c>
      <c r="H26" s="95">
        <v>7.3194856578249645</v>
      </c>
      <c r="I26" s="95">
        <v>-3.0848329048368206</v>
      </c>
      <c r="J26" s="95">
        <v>12.37458193986598</v>
      </c>
      <c r="K26" s="95">
        <v>15.406562054361551</v>
      </c>
      <c r="L26" s="95">
        <v>12.684365781842445</v>
      </c>
      <c r="M26" s="95">
        <v>26.874999999929837</v>
      </c>
      <c r="N26" s="97">
        <v>7.6433121019124028</v>
      </c>
      <c r="O26" s="91"/>
    </row>
    <row r="27" spans="1:15" ht="18" customHeight="1">
      <c r="A27" s="103" t="s">
        <v>167</v>
      </c>
      <c r="B27" s="98" t="s">
        <v>168</v>
      </c>
      <c r="C27" s="98">
        <v>8.7557603686753573</v>
      </c>
      <c r="D27" s="98">
        <v>2.6415094339693912</v>
      </c>
      <c r="E27" s="98">
        <v>9.9498327758986029</v>
      </c>
      <c r="F27" s="99">
        <v>1.1952191234202436</v>
      </c>
      <c r="G27" s="98">
        <v>19.822485207028006</v>
      </c>
      <c r="H27" s="98">
        <v>1.7458777884455712</v>
      </c>
      <c r="I27" s="98">
        <v>-3.9558417664475876</v>
      </c>
      <c r="J27" s="98">
        <v>-4.2492917846673528</v>
      </c>
      <c r="K27" s="98">
        <v>12.208504801147345</v>
      </c>
      <c r="L27" s="98">
        <v>8.3570750236906743</v>
      </c>
      <c r="M27" s="98">
        <v>12.555066079345622</v>
      </c>
      <c r="N27" s="100">
        <v>-0.61266167466758059</v>
      </c>
      <c r="O27" s="91"/>
    </row>
    <row r="28" spans="1:15" ht="18" customHeight="1">
      <c r="A28" s="102" t="s">
        <v>169</v>
      </c>
      <c r="B28" s="95" t="s">
        <v>170</v>
      </c>
      <c r="C28" s="95">
        <v>9.1798344619856707</v>
      </c>
      <c r="D28" s="95">
        <v>1.5541264737110483</v>
      </c>
      <c r="E28" s="95">
        <v>9.6541786743912219</v>
      </c>
      <c r="F28" s="96">
        <v>3.2335907335951264</v>
      </c>
      <c r="G28" s="95">
        <v>22.962962962980615</v>
      </c>
      <c r="H28" s="95">
        <v>2.8156221616493449</v>
      </c>
      <c r="I28" s="95">
        <v>3.5552193646182229</v>
      </c>
      <c r="J28" s="95">
        <v>-10.775862068892405</v>
      </c>
      <c r="K28" s="95">
        <v>13.216266173644197</v>
      </c>
      <c r="L28" s="95">
        <v>10.106820049292132</v>
      </c>
      <c r="M28" s="95">
        <v>17.902542372908069</v>
      </c>
      <c r="N28" s="97">
        <v>4.8409405255396498</v>
      </c>
      <c r="O28" s="91"/>
    </row>
    <row r="29" spans="1:15" ht="18" customHeight="1">
      <c r="A29" s="103" t="s">
        <v>171</v>
      </c>
      <c r="B29" s="98" t="s">
        <v>172</v>
      </c>
      <c r="C29" s="98">
        <v>4.2333019756092494</v>
      </c>
      <c r="D29" s="98">
        <v>-3.5632183906985304</v>
      </c>
      <c r="E29" s="98">
        <v>3.6666666666234526</v>
      </c>
      <c r="F29" s="99">
        <v>2.0637898686796552</v>
      </c>
      <c r="G29" s="98">
        <v>18.236173393221478</v>
      </c>
      <c r="H29" s="98">
        <v>0.60060060051856379</v>
      </c>
      <c r="I29" s="98">
        <v>1.2143290831617026</v>
      </c>
      <c r="J29" s="98">
        <v>5.7324840762324358</v>
      </c>
      <c r="K29" s="98">
        <v>8.2857142855831345</v>
      </c>
      <c r="L29" s="98">
        <v>4.2490118577511504</v>
      </c>
      <c r="M29" s="98">
        <v>5.3652968037006588</v>
      </c>
      <c r="N29" s="100">
        <v>-1.4570552147074256</v>
      </c>
      <c r="O29" s="91"/>
    </row>
    <row r="30" spans="1:15" ht="18" customHeight="1">
      <c r="A30" s="102" t="s">
        <v>173</v>
      </c>
      <c r="B30" s="95" t="s">
        <v>174</v>
      </c>
      <c r="C30" s="95">
        <v>5.5311676909014729</v>
      </c>
      <c r="D30" s="95">
        <v>-9.2739798622459517</v>
      </c>
      <c r="E30" s="95">
        <v>4.1536050156684823</v>
      </c>
      <c r="F30" s="96">
        <v>7.7564637197823139</v>
      </c>
      <c r="G30" s="95">
        <v>20.798898071686047</v>
      </c>
      <c r="H30" s="95">
        <v>3.5087719298374287</v>
      </c>
      <c r="I30" s="95">
        <v>1.8942383582969402</v>
      </c>
      <c r="J30" s="95">
        <v>51.149425287120522</v>
      </c>
      <c r="K30" s="95">
        <v>18.326693227066858</v>
      </c>
      <c r="L30" s="95">
        <v>3.730664240177739</v>
      </c>
      <c r="M30" s="95">
        <v>2.674897119306463</v>
      </c>
      <c r="N30" s="97">
        <v>-6.8654646324770692</v>
      </c>
      <c r="O30" s="91"/>
    </row>
    <row r="31" spans="1:15" ht="18" customHeight="1">
      <c r="A31" s="103" t="s">
        <v>175</v>
      </c>
      <c r="B31" s="98" t="s">
        <v>176</v>
      </c>
      <c r="C31" s="98">
        <v>3.9182282794281376</v>
      </c>
      <c r="D31" s="98">
        <v>-6.6702241195359502</v>
      </c>
      <c r="E31" s="98">
        <v>2.3237179487108905</v>
      </c>
      <c r="F31" s="99">
        <v>-2.5575447570541976</v>
      </c>
      <c r="G31" s="98">
        <v>19.756097561116537</v>
      </c>
      <c r="H31" s="98">
        <v>5.3064958827704123</v>
      </c>
      <c r="I31" s="98">
        <v>-2.2045855379719481</v>
      </c>
      <c r="J31" s="98">
        <v>52.354570637320961</v>
      </c>
      <c r="K31" s="98">
        <v>11.590628853203121</v>
      </c>
      <c r="L31" s="98">
        <v>2.3214285714199923</v>
      </c>
      <c r="M31" s="98">
        <v>1.0256410256202608</v>
      </c>
      <c r="N31" s="100">
        <v>-6.3113604487687986</v>
      </c>
      <c r="O31" s="91"/>
    </row>
    <row r="32" spans="1:15" ht="18" customHeight="1">
      <c r="A32" s="102" t="s">
        <v>177</v>
      </c>
      <c r="B32" s="95" t="s">
        <v>178</v>
      </c>
      <c r="C32" s="95">
        <v>5.6492411466649628</v>
      </c>
      <c r="D32" s="95">
        <v>-8.2043343652856038</v>
      </c>
      <c r="E32" s="95">
        <v>4.0247678019096345</v>
      </c>
      <c r="F32" s="96">
        <v>8.7719298245532364</v>
      </c>
      <c r="G32" s="95">
        <v>16.626506024190956</v>
      </c>
      <c r="H32" s="95">
        <v>8.0184331797356521</v>
      </c>
      <c r="I32" s="95">
        <v>2.7409372237405583</v>
      </c>
      <c r="J32" s="95">
        <v>63.690476190609637</v>
      </c>
      <c r="K32" s="95">
        <v>15.080346106282217</v>
      </c>
      <c r="L32" s="95">
        <v>3.1413612565153182</v>
      </c>
      <c r="M32" s="95">
        <v>0.49261083752558665</v>
      </c>
      <c r="N32" s="97">
        <v>-8.2182774490630059</v>
      </c>
      <c r="O32" s="91"/>
    </row>
    <row r="33" spans="1:15" ht="18" customHeight="1">
      <c r="A33" s="103" t="s">
        <v>179</v>
      </c>
      <c r="B33" s="98" t="s">
        <v>180</v>
      </c>
      <c r="C33" s="98">
        <v>4.5762711863968519</v>
      </c>
      <c r="D33" s="98">
        <v>-8.1932773108809087</v>
      </c>
      <c r="E33" s="98">
        <v>2.5095057034579815</v>
      </c>
      <c r="F33" s="99">
        <v>10.314960629923942</v>
      </c>
      <c r="G33" s="98">
        <v>11.975308642077319</v>
      </c>
      <c r="H33" s="98">
        <v>8.7702573880662946</v>
      </c>
      <c r="I33" s="98">
        <v>4.2145593870999143</v>
      </c>
      <c r="J33" s="98">
        <v>60.355029585875577</v>
      </c>
      <c r="K33" s="98">
        <v>16.503667481690588</v>
      </c>
      <c r="L33" s="98">
        <v>1.8404907975466012</v>
      </c>
      <c r="M33" s="98">
        <v>-1.4677103717896101</v>
      </c>
      <c r="N33" s="100">
        <v>-7.87671232870456</v>
      </c>
      <c r="O33" s="91"/>
    </row>
    <row r="34" spans="1:15" ht="18" customHeight="1">
      <c r="A34" s="102" t="s">
        <v>181</v>
      </c>
      <c r="B34" s="95" t="s">
        <v>182</v>
      </c>
      <c r="C34" s="95">
        <v>4.962095106852904</v>
      </c>
      <c r="D34" s="95">
        <v>-7.9155672823412075</v>
      </c>
      <c r="E34" s="95">
        <v>2.0367936924856167</v>
      </c>
      <c r="F34" s="96">
        <v>8.2748948106427189</v>
      </c>
      <c r="G34" s="95">
        <v>11.359724612796818</v>
      </c>
      <c r="H34" s="95">
        <v>9.5406360423949899</v>
      </c>
      <c r="I34" s="95">
        <v>-0.43827611394476884</v>
      </c>
      <c r="J34" s="95">
        <v>80.917874396063098</v>
      </c>
      <c r="K34" s="95">
        <v>16.326530612320745</v>
      </c>
      <c r="L34" s="95">
        <v>3.43283582094005</v>
      </c>
      <c r="M34" s="95">
        <v>1.7070979334595782</v>
      </c>
      <c r="N34" s="97">
        <v>-5.01319261208093</v>
      </c>
      <c r="O34" s="91"/>
    </row>
    <row r="35" spans="1:15" ht="18" customHeight="1">
      <c r="A35" s="103" t="s">
        <v>183</v>
      </c>
      <c r="B35" s="98" t="s">
        <v>184</v>
      </c>
      <c r="C35" s="98">
        <v>6.407942238224984</v>
      </c>
      <c r="D35" s="98">
        <v>-7.6877234803586987</v>
      </c>
      <c r="E35" s="98">
        <v>6.028938906771808</v>
      </c>
      <c r="F35" s="99">
        <v>7.2610294117520846</v>
      </c>
      <c r="G35" s="98">
        <v>11.125158027821413</v>
      </c>
      <c r="H35" s="98">
        <v>6.9651741293303093</v>
      </c>
      <c r="I35" s="98">
        <v>-0.53989202158696292</v>
      </c>
      <c r="J35" s="98">
        <v>74.999999999999972</v>
      </c>
      <c r="K35" s="98">
        <v>19.393139841792784</v>
      </c>
      <c r="L35" s="98">
        <v>3.8862559241312544</v>
      </c>
      <c r="M35" s="98">
        <v>0.32502708554087434</v>
      </c>
      <c r="N35" s="100">
        <v>-2.334630350120448</v>
      </c>
      <c r="O35" s="91"/>
    </row>
    <row r="36" spans="1:15" ht="18" customHeight="1">
      <c r="A36" s="102" t="s">
        <v>185</v>
      </c>
      <c r="B36" s="95" t="s">
        <v>186</v>
      </c>
      <c r="C36" s="95">
        <v>5.1580698835959282</v>
      </c>
      <c r="D36" s="95">
        <v>-10.105140186908535</v>
      </c>
      <c r="E36" s="95">
        <v>8.6531226486303616</v>
      </c>
      <c r="F36" s="96">
        <v>-1.2383900928569336</v>
      </c>
      <c r="G36" s="95">
        <v>6.8415051312258557</v>
      </c>
      <c r="H36" s="95">
        <v>3.0330062443669759</v>
      </c>
      <c r="I36" s="95">
        <v>1.9364833462905962</v>
      </c>
      <c r="J36" s="95">
        <v>23.384030418432999</v>
      </c>
      <c r="K36" s="95">
        <v>11.111111111111116</v>
      </c>
      <c r="L36" s="95">
        <v>3.3333333332818516</v>
      </c>
      <c r="M36" s="95">
        <v>0.70140280553760981</v>
      </c>
      <c r="N36" s="97">
        <v>-3.8719285181493479</v>
      </c>
      <c r="O36" s="91"/>
    </row>
    <row r="37" spans="1:15" ht="18" customHeight="1">
      <c r="A37" s="103" t="s">
        <v>187</v>
      </c>
      <c r="B37" s="98" t="s">
        <v>188</v>
      </c>
      <c r="C37" s="98">
        <v>5.7377049181158934</v>
      </c>
      <c r="D37" s="98">
        <v>-12.178387650154132</v>
      </c>
      <c r="E37" s="98">
        <v>7.9091620986725175</v>
      </c>
      <c r="F37" s="99">
        <v>3.41207349082151</v>
      </c>
      <c r="G37" s="98">
        <v>9.3686354377649383</v>
      </c>
      <c r="H37" s="98">
        <v>3.3014769765541185</v>
      </c>
      <c r="I37" s="98">
        <v>4.3282236250010486</v>
      </c>
      <c r="J37" s="98">
        <v>33.454545454435447</v>
      </c>
      <c r="K37" s="98">
        <v>16.022099447504278</v>
      </c>
      <c r="L37" s="98">
        <v>5.2356020943252979</v>
      </c>
      <c r="M37" s="98">
        <v>4.3654822335753574</v>
      </c>
      <c r="N37" s="100">
        <v>4.1167664670482607</v>
      </c>
      <c r="O37" s="91"/>
    </row>
    <row r="38" spans="1:15" ht="18" customHeight="1">
      <c r="A38" s="102" t="s">
        <v>189</v>
      </c>
      <c r="B38" s="95" t="s">
        <v>190</v>
      </c>
      <c r="C38" s="95">
        <v>4.3096568235813315</v>
      </c>
      <c r="D38" s="95">
        <v>-8.2068577852732805</v>
      </c>
      <c r="E38" s="95">
        <v>6.2499999999687361</v>
      </c>
      <c r="F38" s="96">
        <v>-1.8817204300726975</v>
      </c>
      <c r="G38" s="95">
        <v>6.1983471073990826</v>
      </c>
      <c r="H38" s="95">
        <v>2.7303754267029356</v>
      </c>
      <c r="I38" s="95">
        <v>1.1187607572967107</v>
      </c>
      <c r="J38" s="95">
        <v>26.727272727340367</v>
      </c>
      <c r="K38" s="95">
        <v>15.359828141798015</v>
      </c>
      <c r="L38" s="95">
        <v>7.1912013536714614</v>
      </c>
      <c r="M38" s="95">
        <v>12.745098039137904</v>
      </c>
      <c r="N38" s="97">
        <v>11.604584527266248</v>
      </c>
      <c r="O38" s="91"/>
    </row>
    <row r="39" spans="1:15" ht="18" customHeight="1">
      <c r="A39" s="103" t="s">
        <v>191</v>
      </c>
      <c r="B39" s="98" t="s">
        <v>192</v>
      </c>
      <c r="C39" s="98">
        <v>8.4278768233448034</v>
      </c>
      <c r="D39" s="98">
        <v>-6.1784897025481396</v>
      </c>
      <c r="E39" s="98">
        <v>8.4569732936752295</v>
      </c>
      <c r="F39" s="99">
        <v>0.49964311207273404</v>
      </c>
      <c r="G39" s="98">
        <v>19.294377067192748</v>
      </c>
      <c r="H39" s="98">
        <v>4.6450482033960405</v>
      </c>
      <c r="I39" s="98">
        <v>3.0330882352440414</v>
      </c>
      <c r="J39" s="98">
        <v>23.616236162270532</v>
      </c>
      <c r="K39" s="98">
        <v>24.134312696691261</v>
      </c>
      <c r="L39" s="98">
        <v>10.4991394148505</v>
      </c>
      <c r="M39" s="98">
        <v>14.001986097240726</v>
      </c>
      <c r="N39" s="100">
        <v>14.275092936774691</v>
      </c>
      <c r="O39" s="91"/>
    </row>
    <row r="40" spans="1:15" ht="18" customHeight="1">
      <c r="A40" s="102" t="s">
        <v>193</v>
      </c>
      <c r="B40" s="95" t="s">
        <v>194</v>
      </c>
      <c r="C40" s="95">
        <v>7.0912672357219098</v>
      </c>
      <c r="D40" s="95">
        <v>-3.8395415472805339</v>
      </c>
      <c r="E40" s="95">
        <v>7.7913715389265503</v>
      </c>
      <c r="F40" s="96">
        <v>3.6269430052064733</v>
      </c>
      <c r="G40" s="95">
        <v>9.3508500772708558</v>
      </c>
      <c r="H40" s="95">
        <v>2.4193548387019037</v>
      </c>
      <c r="I40" s="95">
        <v>-1.9809244314426211</v>
      </c>
      <c r="J40" s="95">
        <v>19.092122830543179</v>
      </c>
      <c r="K40" s="95">
        <v>17.894736842046676</v>
      </c>
      <c r="L40" s="95">
        <v>7.6479076478584762</v>
      </c>
      <c r="M40" s="95">
        <v>10.159010600760986</v>
      </c>
      <c r="N40" s="97">
        <v>4.0277777777555146</v>
      </c>
      <c r="O40" s="91"/>
    </row>
    <row r="41" spans="1:15" ht="18" customHeight="1">
      <c r="A41" s="103" t="s">
        <v>195</v>
      </c>
      <c r="B41" s="98" t="s">
        <v>196</v>
      </c>
      <c r="C41" s="98">
        <v>8.7362171331869742</v>
      </c>
      <c r="D41" s="98">
        <v>3.7443511943233254</v>
      </c>
      <c r="E41" s="98">
        <v>5.9135708869788584</v>
      </c>
      <c r="F41" s="99">
        <v>5.0556983719142856</v>
      </c>
      <c r="G41" s="98">
        <v>21.729237770163977</v>
      </c>
      <c r="H41" s="98">
        <v>4.9302325582105677</v>
      </c>
      <c r="I41" s="98">
        <v>4.1616405307524973</v>
      </c>
      <c r="J41" s="98">
        <v>17.555938037800487</v>
      </c>
      <c r="K41" s="98">
        <v>19.337016574412537</v>
      </c>
      <c r="L41" s="98">
        <v>11.040145985516725</v>
      </c>
      <c r="M41" s="98">
        <v>16.846652267814875</v>
      </c>
      <c r="N41" s="100">
        <v>6.852589641364859</v>
      </c>
      <c r="O41" s="91"/>
    </row>
    <row r="42" spans="1:15" ht="18" customHeight="1">
      <c r="A42" s="102" t="s">
        <v>197</v>
      </c>
      <c r="B42" s="95" t="s">
        <v>198</v>
      </c>
      <c r="C42" s="95">
        <v>9.6518987341604365</v>
      </c>
      <c r="D42" s="95">
        <v>6.8875893437184477</v>
      </c>
      <c r="E42" s="95">
        <v>6.7174515235050247</v>
      </c>
      <c r="F42" s="96">
        <v>6.9749216301119521</v>
      </c>
      <c r="G42" s="95">
        <v>15.474919957199917</v>
      </c>
      <c r="H42" s="95">
        <v>6.926406926501727</v>
      </c>
      <c r="I42" s="95">
        <v>8.7386018237207033</v>
      </c>
      <c r="J42" s="95">
        <v>27.889060092425886</v>
      </c>
      <c r="K42" s="95">
        <v>25.151515151554982</v>
      </c>
      <c r="L42" s="95">
        <v>14.006791171466837</v>
      </c>
      <c r="M42" s="95">
        <v>25.373134328547266</v>
      </c>
      <c r="N42" s="97">
        <v>7.4360960495112094</v>
      </c>
      <c r="O42" s="91"/>
    </row>
    <row r="43" spans="1:15" ht="18" customHeight="1">
      <c r="A43" s="103" t="s">
        <v>199</v>
      </c>
      <c r="B43" s="98" t="s">
        <v>200</v>
      </c>
      <c r="C43" s="98">
        <v>11.007751938002119</v>
      </c>
      <c r="D43" s="98">
        <v>5.7942708334334458</v>
      </c>
      <c r="E43" s="98">
        <v>8.2728592163315398</v>
      </c>
      <c r="F43" s="99">
        <v>16.243654822376286</v>
      </c>
      <c r="G43" s="98">
        <v>13.035381750542152</v>
      </c>
      <c r="H43" s="98">
        <v>8.9991589572205442</v>
      </c>
      <c r="I43" s="98">
        <v>6.7415730336836344</v>
      </c>
      <c r="J43" s="98">
        <v>20.43596730245525</v>
      </c>
      <c r="K43" s="98">
        <v>26.571428571469635</v>
      </c>
      <c r="L43" s="98">
        <v>15.50580431179014</v>
      </c>
      <c r="M43" s="98">
        <v>25.972762645894232</v>
      </c>
      <c r="N43" s="100">
        <v>14.162473040993518</v>
      </c>
      <c r="O43" s="91"/>
    </row>
    <row r="44" spans="1:15" ht="18" customHeight="1">
      <c r="A44" s="102" t="s">
        <v>201</v>
      </c>
      <c r="B44" s="95" t="s">
        <v>202</v>
      </c>
      <c r="C44" s="95">
        <v>9.7934200459528054</v>
      </c>
      <c r="D44" s="95">
        <v>4.4090630740736714</v>
      </c>
      <c r="E44" s="95">
        <v>5.5322128852139496</v>
      </c>
      <c r="F44" s="96">
        <v>11.575342465734595</v>
      </c>
      <c r="G44" s="95">
        <v>17.70428015565637</v>
      </c>
      <c r="H44" s="95">
        <v>10.548172757466311</v>
      </c>
      <c r="I44" s="95">
        <v>10.808510638293335</v>
      </c>
      <c r="J44" s="95">
        <v>34.863701578146667</v>
      </c>
      <c r="K44" s="95">
        <v>24.208566107961893</v>
      </c>
      <c r="L44" s="95">
        <v>14.285714285615025</v>
      </c>
      <c r="M44" s="95">
        <v>24.434782608724468</v>
      </c>
      <c r="N44" s="97">
        <v>9.4993581514182246</v>
      </c>
      <c r="O44" s="91"/>
    </row>
    <row r="45" spans="1:15" ht="18" customHeight="1">
      <c r="A45" s="103" t="s">
        <v>203</v>
      </c>
      <c r="B45" s="98" t="s">
        <v>204</v>
      </c>
      <c r="C45" s="98">
        <v>8.8938714499776861</v>
      </c>
      <c r="D45" s="98">
        <v>4.756097560949657</v>
      </c>
      <c r="E45" s="98">
        <v>5.9507523940412588</v>
      </c>
      <c r="F45" s="99">
        <v>11.150568181823761</v>
      </c>
      <c r="G45" s="98">
        <v>13.308687615606729</v>
      </c>
      <c r="H45" s="98">
        <v>10.804020100470479</v>
      </c>
      <c r="I45" s="98">
        <v>5.7091882247968018</v>
      </c>
      <c r="J45" s="98">
        <v>34.32835820883502</v>
      </c>
      <c r="K45" s="98">
        <v>19.611158072631298</v>
      </c>
      <c r="L45" s="98">
        <v>14.252336448571867</v>
      </c>
      <c r="M45" s="98">
        <v>25.348432055767844</v>
      </c>
      <c r="N45" s="100">
        <v>12.947299934927091</v>
      </c>
      <c r="O45" s="91"/>
    </row>
    <row r="46" spans="1:15" ht="18" customHeight="1">
      <c r="A46" s="102" t="s">
        <v>205</v>
      </c>
      <c r="B46" s="95" t="s">
        <v>206</v>
      </c>
      <c r="C46" s="95">
        <v>9.8099325566439521</v>
      </c>
      <c r="D46" s="95">
        <v>4.827175208626544</v>
      </c>
      <c r="E46" s="95">
        <v>6.2724014337973921</v>
      </c>
      <c r="F46" s="96">
        <v>10.583333333291645</v>
      </c>
      <c r="G46" s="95">
        <v>13.286219081204443</v>
      </c>
      <c r="H46" s="95">
        <v>10.944881889844238</v>
      </c>
      <c r="I46" s="95">
        <v>7.4850299401517217</v>
      </c>
      <c r="J46" s="95">
        <v>38.45291479809778</v>
      </c>
      <c r="K46" s="95">
        <v>21.904761904807614</v>
      </c>
      <c r="L46" s="95">
        <v>12.33243967837061</v>
      </c>
      <c r="M46" s="95">
        <v>17.722534081758432</v>
      </c>
      <c r="N46" s="97">
        <v>12.616822429889973</v>
      </c>
      <c r="O46" s="91"/>
    </row>
    <row r="47" spans="1:15" ht="18" customHeight="1">
      <c r="A47" s="103" t="s">
        <v>207</v>
      </c>
      <c r="B47" s="98" t="s">
        <v>208</v>
      </c>
      <c r="C47" s="98">
        <v>12.246489859571884</v>
      </c>
      <c r="D47" s="98">
        <v>5.1649035470016091</v>
      </c>
      <c r="E47" s="98">
        <v>8.3750894775360898</v>
      </c>
      <c r="F47" s="99">
        <v>14.029363784664151</v>
      </c>
      <c r="G47" s="98">
        <v>18.785046729076239</v>
      </c>
      <c r="H47" s="98">
        <v>15.159574468016412</v>
      </c>
      <c r="I47" s="98">
        <v>12.738853503151958</v>
      </c>
      <c r="J47" s="98">
        <v>32.064421669160396</v>
      </c>
      <c r="K47" s="98">
        <v>28.61111111115595</v>
      </c>
      <c r="L47" s="98">
        <v>16.35168446998183</v>
      </c>
      <c r="M47" s="98">
        <v>25.415896487921998</v>
      </c>
      <c r="N47" s="100">
        <v>13.795674869548758</v>
      </c>
      <c r="O47" s="91"/>
    </row>
    <row r="48" spans="1:15" ht="18" customHeight="1">
      <c r="A48" s="102" t="s">
        <v>209</v>
      </c>
      <c r="B48" s="95" t="s">
        <v>210</v>
      </c>
      <c r="C48" s="95">
        <v>9.8845598845072935</v>
      </c>
      <c r="D48" s="95">
        <v>6.8085106382860916</v>
      </c>
      <c r="E48" s="95">
        <v>4.5425048669946788</v>
      </c>
      <c r="F48" s="96">
        <v>15.970695970673221</v>
      </c>
      <c r="G48" s="95">
        <v>20.794824399282884</v>
      </c>
      <c r="H48" s="95">
        <v>12.388663967532686</v>
      </c>
      <c r="I48" s="95">
        <v>9.5038434660946525</v>
      </c>
      <c r="J48" s="95">
        <v>25.662650602417791</v>
      </c>
      <c r="K48" s="95">
        <v>18.6440677966742</v>
      </c>
      <c r="L48" s="95">
        <v>13.8495904691736</v>
      </c>
      <c r="M48" s="95">
        <v>21.825396825326891</v>
      </c>
      <c r="N48" s="97">
        <v>12.25666906993248</v>
      </c>
      <c r="O48" s="91"/>
    </row>
    <row r="49" spans="1:15" ht="18" customHeight="1">
      <c r="A49" s="103" t="s">
        <v>211</v>
      </c>
      <c r="B49" s="98" t="s">
        <v>212</v>
      </c>
      <c r="C49" s="98">
        <v>9.636871508388122</v>
      </c>
      <c r="D49" s="98">
        <v>12.676923076829439</v>
      </c>
      <c r="E49" s="98">
        <v>4.9597855226999554</v>
      </c>
      <c r="F49" s="99">
        <v>6.8231441047784447</v>
      </c>
      <c r="G49" s="98">
        <v>16.144975288328524</v>
      </c>
      <c r="H49" s="98">
        <v>11.033950617203692</v>
      </c>
      <c r="I49" s="98">
        <v>11.821862348148681</v>
      </c>
      <c r="J49" s="98">
        <v>34.728506787379402</v>
      </c>
      <c r="K49" s="98">
        <v>18.209179834475098</v>
      </c>
      <c r="L49" s="98">
        <v>12.921751615178279</v>
      </c>
      <c r="M49" s="98">
        <v>20.231660231655457</v>
      </c>
      <c r="N49" s="100">
        <v>7.9974811082969222</v>
      </c>
      <c r="O49" s="91"/>
    </row>
    <row r="50" spans="1:15" ht="18" customHeight="1">
      <c r="A50" s="102" t="s">
        <v>213</v>
      </c>
      <c r="B50" s="95" t="s">
        <v>214</v>
      </c>
      <c r="C50" s="95">
        <v>10.522648083556829</v>
      </c>
      <c r="D50" s="95">
        <v>13.489736070359193</v>
      </c>
      <c r="E50" s="95">
        <v>6.6357000663290755</v>
      </c>
      <c r="F50" s="96">
        <v>6.3228974830165541</v>
      </c>
      <c r="G50" s="95">
        <v>16.280991735515581</v>
      </c>
      <c r="H50" s="95">
        <v>11.645379413979029</v>
      </c>
      <c r="I50" s="95">
        <v>7.6036866359755928</v>
      </c>
      <c r="J50" s="95">
        <v>32.446808510605862</v>
      </c>
      <c r="K50" s="95">
        <v>18.590704647605993</v>
      </c>
      <c r="L50" s="95">
        <v>11.464088397887483</v>
      </c>
      <c r="M50" s="95">
        <v>12.997903563960245</v>
      </c>
      <c r="N50" s="97">
        <v>11.078546307207414</v>
      </c>
      <c r="O50" s="91"/>
    </row>
    <row r="51" spans="1:15" ht="18" customHeight="1">
      <c r="A51" s="103" t="s">
        <v>215</v>
      </c>
      <c r="B51" s="98" t="s">
        <v>216</v>
      </c>
      <c r="C51" s="98">
        <v>9.6774193547977561</v>
      </c>
      <c r="D51" s="98">
        <v>11.990686845219534</v>
      </c>
      <c r="E51" s="98">
        <v>4.2608134280065491</v>
      </c>
      <c r="F51" s="99">
        <v>4.600638977687832</v>
      </c>
      <c r="G51" s="98">
        <v>18.352365415993653</v>
      </c>
      <c r="H51" s="98">
        <v>15.419501133789781</v>
      </c>
      <c r="I51" s="98">
        <v>11.223628691971976</v>
      </c>
      <c r="J51" s="98">
        <v>46.888888888962164</v>
      </c>
      <c r="K51" s="98">
        <v>13.992932862188322</v>
      </c>
      <c r="L51" s="98">
        <v>9.4069529652790465</v>
      </c>
      <c r="M51" s="98">
        <v>9.3120222376667616</v>
      </c>
      <c r="N51" s="100">
        <v>8.6981566820400822</v>
      </c>
      <c r="O51" s="91"/>
    </row>
    <row r="52" spans="1:15" ht="18" customHeight="1">
      <c r="A52" s="102" t="s">
        <v>217</v>
      </c>
      <c r="B52" s="95" t="s">
        <v>218</v>
      </c>
      <c r="C52" s="95">
        <v>4.3551088777228131</v>
      </c>
      <c r="D52" s="95">
        <v>5.741898806086021</v>
      </c>
      <c r="E52" s="95">
        <v>4.6093310848058788</v>
      </c>
      <c r="F52" s="96">
        <v>-7.3097211755510756</v>
      </c>
      <c r="G52" s="95">
        <v>4.5539613225489717</v>
      </c>
      <c r="H52" s="95">
        <v>14.265436479708548</v>
      </c>
      <c r="I52" s="95">
        <v>13.022284122563033</v>
      </c>
      <c r="J52" s="95">
        <v>29.392712550720933</v>
      </c>
      <c r="K52" s="95">
        <v>4.2968750000253131</v>
      </c>
      <c r="L52" s="95">
        <v>-1.2529832935556984</v>
      </c>
      <c r="M52" s="95">
        <v>-12.602179836521909</v>
      </c>
      <c r="N52" s="97">
        <v>-4.9792531120806283</v>
      </c>
      <c r="O52" s="91"/>
    </row>
    <row r="53" spans="1:15" ht="18" customHeight="1">
      <c r="A53" s="103" t="s">
        <v>219</v>
      </c>
      <c r="B53" s="98" t="s">
        <v>220</v>
      </c>
      <c r="C53" s="98">
        <v>4.9339819318665601</v>
      </c>
      <c r="D53" s="98">
        <v>2.3076923076790434</v>
      </c>
      <c r="E53" s="98">
        <v>6.406869220493383</v>
      </c>
      <c r="F53" s="99">
        <v>-5.72246065812827</v>
      </c>
      <c r="G53" s="98">
        <v>2.360346184045703</v>
      </c>
      <c r="H53" s="98">
        <v>10.392609699787192</v>
      </c>
      <c r="I53" s="98">
        <v>13.045711350845091</v>
      </c>
      <c r="J53" s="98">
        <v>13.192904656189119</v>
      </c>
      <c r="K53" s="98">
        <v>7.5593952483957061</v>
      </c>
      <c r="L53" s="98">
        <v>2.1892655367076408</v>
      </c>
      <c r="M53" s="98">
        <v>-0.22107590262037125</v>
      </c>
      <c r="N53" s="100">
        <v>-12.581913499392483</v>
      </c>
      <c r="O53" s="91"/>
    </row>
    <row r="54" spans="1:15" ht="18" customHeight="1">
      <c r="A54" s="102" t="s">
        <v>221</v>
      </c>
      <c r="B54" s="95" t="s">
        <v>222</v>
      </c>
      <c r="C54" s="95">
        <v>4.1365725542058751</v>
      </c>
      <c r="D54" s="95">
        <v>4.0409789414010078</v>
      </c>
      <c r="E54" s="95">
        <v>6.6418373680421805</v>
      </c>
      <c r="F54" s="96">
        <v>-8.9703095388540035</v>
      </c>
      <c r="G54" s="95">
        <v>-5.5087987758092432</v>
      </c>
      <c r="H54" s="95">
        <v>13.400576368873306</v>
      </c>
      <c r="I54" s="95">
        <v>5.3605615826840092</v>
      </c>
      <c r="J54" s="95">
        <v>22.722914669188143</v>
      </c>
      <c r="K54" s="95">
        <v>9.3877551020220338</v>
      </c>
      <c r="L54" s="95">
        <v>2.7468933943744833</v>
      </c>
      <c r="M54" s="95">
        <v>2.4755700325609142</v>
      </c>
      <c r="N54" s="97">
        <v>-10.211946050141485</v>
      </c>
      <c r="O54" s="91"/>
    </row>
    <row r="55" spans="1:15" ht="18" customHeight="1">
      <c r="A55" s="103" t="s">
        <v>223</v>
      </c>
      <c r="B55" s="98" t="s">
        <v>224</v>
      </c>
      <c r="C55" s="98">
        <v>4.2038216560318586</v>
      </c>
      <c r="D55" s="98">
        <v>0.32768978706378959</v>
      </c>
      <c r="E55" s="98">
        <v>7.4074074074577112</v>
      </c>
      <c r="F55" s="99">
        <v>-6.0807358201435573</v>
      </c>
      <c r="G55" s="98">
        <v>-3.7588652483194873</v>
      </c>
      <c r="H55" s="98">
        <v>11.327310632405263</v>
      </c>
      <c r="I55" s="98">
        <v>5.7204923967952404</v>
      </c>
      <c r="J55" s="98">
        <v>14.189756507102524</v>
      </c>
      <c r="K55" s="98">
        <v>11.330362826270557</v>
      </c>
      <c r="L55" s="98">
        <v>6.5479974570339605</v>
      </c>
      <c r="M55" s="98">
        <v>12.909441233141749</v>
      </c>
      <c r="N55" s="100">
        <v>-6.8804664723741364</v>
      </c>
      <c r="O55" s="91"/>
    </row>
    <row r="56" spans="1:15" ht="18" customHeight="1">
      <c r="A56" s="95" t="s">
        <v>225</v>
      </c>
      <c r="B56" s="95" t="s">
        <v>226</v>
      </c>
      <c r="C56" s="95">
        <v>5.3593947036889578</v>
      </c>
      <c r="D56" s="95">
        <v>-4.1860465115475032</v>
      </c>
      <c r="E56" s="95">
        <v>9.271935283142918</v>
      </c>
      <c r="F56" s="96">
        <v>-3.9260969976820603</v>
      </c>
      <c r="G56" s="95">
        <v>0.49751243777576004</v>
      </c>
      <c r="H56" s="95">
        <v>14.131897712012176</v>
      </c>
      <c r="I56" s="95">
        <v>11.491791577398857</v>
      </c>
      <c r="J56" s="95">
        <v>4.6586345380786431</v>
      </c>
      <c r="K56" s="95">
        <v>7.6485461441288649</v>
      </c>
      <c r="L56" s="95">
        <v>3.221809169681511</v>
      </c>
      <c r="M56" s="95">
        <v>1.855287569534303</v>
      </c>
      <c r="N56" s="97">
        <v>-9.3403693932056715</v>
      </c>
      <c r="O56" s="91"/>
    </row>
    <row r="57" spans="1:15" ht="18" customHeight="1">
      <c r="A57" s="103" t="s">
        <v>227</v>
      </c>
      <c r="B57" s="98" t="s">
        <v>228</v>
      </c>
      <c r="C57" s="98">
        <v>6.8836045056803741</v>
      </c>
      <c r="D57" s="98">
        <v>-1.2474012474547713</v>
      </c>
      <c r="E57" s="98">
        <v>11.021671826626189</v>
      </c>
      <c r="F57" s="99">
        <v>-1.3439218082577198</v>
      </c>
      <c r="G57" s="98">
        <v>2.7567195036643621</v>
      </c>
      <c r="H57" s="98">
        <v>10.347085789107769</v>
      </c>
      <c r="I57" s="98">
        <v>11.60849772386654</v>
      </c>
      <c r="J57" s="98">
        <v>3.4795763993840323</v>
      </c>
      <c r="K57" s="98">
        <v>7.935523868662786</v>
      </c>
      <c r="L57" s="98">
        <v>10.218068535786639</v>
      </c>
      <c r="M57" s="98">
        <v>19.326128417068844</v>
      </c>
      <c r="N57" s="100">
        <v>-6.3063063063300113</v>
      </c>
      <c r="O57" s="91"/>
    </row>
    <row r="58" spans="1:15" ht="15">
      <c r="A58" s="95" t="s">
        <v>229</v>
      </c>
      <c r="B58" s="95" t="s">
        <v>230</v>
      </c>
      <c r="C58" s="95">
        <v>8.935259497087511</v>
      </c>
      <c r="D58" s="95">
        <v>4.3010752688374287</v>
      </c>
      <c r="E58" s="95">
        <v>9.0811391724674007</v>
      </c>
      <c r="F58" s="96">
        <v>5.6910569105498743</v>
      </c>
      <c r="G58" s="95">
        <v>13.484486873557611</v>
      </c>
      <c r="H58" s="95">
        <v>10.993788819946527</v>
      </c>
      <c r="I58" s="95">
        <v>9.3653727665165665</v>
      </c>
      <c r="J58" s="95">
        <v>9.0738423028045467</v>
      </c>
      <c r="K58" s="95">
        <v>7.0224719101243283</v>
      </c>
      <c r="L58" s="95">
        <v>14.924471299028763</v>
      </c>
      <c r="M58" s="95">
        <v>32.424006235353133</v>
      </c>
      <c r="N58" s="97">
        <v>5.7392389270968236</v>
      </c>
      <c r="O58" s="91"/>
    </row>
    <row r="59" spans="1:15" ht="15">
      <c r="A59" s="98" t="s">
        <v>231</v>
      </c>
      <c r="B59" s="98" t="s">
        <v>232</v>
      </c>
      <c r="C59" s="98">
        <v>11.258278145681654</v>
      </c>
      <c r="D59" s="98">
        <v>4.8004626951500873</v>
      </c>
      <c r="E59" s="98">
        <v>10.86281812545311</v>
      </c>
      <c r="F59" s="99">
        <v>6.2974203339060786</v>
      </c>
      <c r="G59" s="98">
        <v>19.677171406614846</v>
      </c>
      <c r="H59" s="98">
        <v>12.482566248316695</v>
      </c>
      <c r="I59" s="98">
        <v>8.4507042253048503</v>
      </c>
      <c r="J59" s="98">
        <v>26.54260528910357</v>
      </c>
      <c r="K59" s="98">
        <v>5.4216867469286889</v>
      </c>
      <c r="L59" s="98">
        <v>11.886662059394926</v>
      </c>
      <c r="M59" s="98">
        <v>13.146233382556582</v>
      </c>
      <c r="N59" s="100">
        <v>12.143928036029372</v>
      </c>
      <c r="O59" s="91"/>
    </row>
    <row r="60" spans="1:15" ht="15">
      <c r="A60" s="95" t="s">
        <v>233</v>
      </c>
      <c r="B60" s="95" t="s">
        <v>234</v>
      </c>
      <c r="C60" s="95">
        <v>12.421185371971411</v>
      </c>
      <c r="D60" s="95">
        <v>5.9080962801199233</v>
      </c>
      <c r="E60" s="95">
        <v>10.360884749711241</v>
      </c>
      <c r="F60" s="96">
        <v>16.169326856331256</v>
      </c>
      <c r="G60" s="95">
        <v>23.967611335982085</v>
      </c>
      <c r="H60" s="95">
        <v>13.087674714098219</v>
      </c>
      <c r="I60" s="95">
        <v>8.3585705632794429</v>
      </c>
      <c r="J60" s="95">
        <v>25.234374999941057</v>
      </c>
      <c r="K60" s="95">
        <v>6.7786069652250314</v>
      </c>
      <c r="L60" s="95">
        <v>17.377466581789225</v>
      </c>
      <c r="M60" s="95">
        <v>25.810553083266939</v>
      </c>
      <c r="N60" s="97">
        <v>19.957081545098767</v>
      </c>
      <c r="O60" s="91"/>
    </row>
    <row r="61" spans="1:15" ht="15">
      <c r="A61" s="98" t="s">
        <v>235</v>
      </c>
      <c r="B61" s="98" t="s">
        <v>236</v>
      </c>
      <c r="C61" s="98">
        <v>10.819070904652817</v>
      </c>
      <c r="D61" s="98">
        <v>5.9335873707028863</v>
      </c>
      <c r="E61" s="98">
        <v>9.9881093935940477</v>
      </c>
      <c r="F61" s="99">
        <v>8.0522306854968519</v>
      </c>
      <c r="G61" s="98">
        <v>18.349299926354099</v>
      </c>
      <c r="H61" s="98">
        <v>11.173533083609378</v>
      </c>
      <c r="I61" s="98">
        <v>7.3287671233091656</v>
      </c>
      <c r="J61" s="98">
        <v>25.661764705922895</v>
      </c>
      <c r="K61" s="98">
        <v>6.1177815893955101</v>
      </c>
      <c r="L61" s="98">
        <v>6.324582338929341</v>
      </c>
      <c r="M61" s="98">
        <v>-2.2184300341290264</v>
      </c>
      <c r="N61" s="100">
        <v>15.591734502281508</v>
      </c>
      <c r="O61" s="91"/>
    </row>
    <row r="62" spans="1:15" ht="15">
      <c r="A62" s="95" t="s">
        <v>237</v>
      </c>
      <c r="B62" s="95" t="s">
        <v>238</v>
      </c>
      <c r="C62" s="95">
        <v>10.831837223240171</v>
      </c>
      <c r="D62" s="95">
        <v>8.522114347287868</v>
      </c>
      <c r="E62" s="95">
        <v>9.1116173120874286</v>
      </c>
      <c r="F62" s="96">
        <v>12.920673077026956</v>
      </c>
      <c r="G62" s="95">
        <v>14.497878359261552</v>
      </c>
      <c r="H62" s="95">
        <v>10.259433962189668</v>
      </c>
      <c r="I62" s="95">
        <v>10.563380281713087</v>
      </c>
      <c r="J62" s="95">
        <v>22.102839600981273</v>
      </c>
      <c r="K62" s="95">
        <v>11.861421021759245</v>
      </c>
      <c r="L62" s="95">
        <v>13.265306122464482</v>
      </c>
      <c r="M62" s="95">
        <v>17.122040072890332</v>
      </c>
      <c r="N62" s="97">
        <v>17.46216530855542</v>
      </c>
      <c r="O62" s="91"/>
    </row>
    <row r="63" spans="1:15" ht="15">
      <c r="A63" s="98" t="s">
        <v>239</v>
      </c>
      <c r="B63" s="98" t="s">
        <v>240</v>
      </c>
      <c r="C63" s="98">
        <v>10.24590163931931</v>
      </c>
      <c r="D63" s="98">
        <v>7.7368421052849579</v>
      </c>
      <c r="E63" s="98">
        <v>8.142777467928596</v>
      </c>
      <c r="F63" s="99">
        <v>11.331269349855821</v>
      </c>
      <c r="G63" s="98">
        <v>14.822266935041672</v>
      </c>
      <c r="H63" s="98">
        <v>10.563798219562903</v>
      </c>
      <c r="I63" s="98">
        <v>11.148878314026224</v>
      </c>
      <c r="J63" s="98">
        <v>21.783625730953805</v>
      </c>
      <c r="K63" s="98">
        <v>12.636415852878603</v>
      </c>
      <c r="L63" s="98">
        <v>8.4793668739494787</v>
      </c>
      <c r="M63" s="98">
        <v>5.0079914757500843</v>
      </c>
      <c r="N63" s="100">
        <v>12.89592760186007</v>
      </c>
      <c r="O63" s="91"/>
    </row>
    <row r="64" spans="1:15" ht="15">
      <c r="A64" s="95" t="s">
        <v>241</v>
      </c>
      <c r="B64" s="95" t="s">
        <v>242</v>
      </c>
      <c r="C64" s="95">
        <v>10.117878192559694</v>
      </c>
      <c r="D64" s="95">
        <v>6.3402061855940772</v>
      </c>
      <c r="E64" s="95">
        <v>5.9113300493284893</v>
      </c>
      <c r="F64" s="96">
        <v>9.5769230769002789</v>
      </c>
      <c r="G64" s="95">
        <v>19.295478443727522</v>
      </c>
      <c r="H64" s="95">
        <v>13.822048125317664</v>
      </c>
      <c r="I64" s="95">
        <v>25.464788732316499</v>
      </c>
      <c r="J64" s="95">
        <v>24.84222604702715</v>
      </c>
      <c r="K64" s="95">
        <v>10.498687664001816</v>
      </c>
      <c r="L64" s="95">
        <v>15.930599369113917</v>
      </c>
      <c r="M64" s="95">
        <v>28.075338434409748</v>
      </c>
      <c r="N64" s="97">
        <v>16.047197640058354</v>
      </c>
      <c r="O64" s="91"/>
    </row>
    <row r="65" spans="1:15" ht="15">
      <c r="A65" s="98" t="s">
        <v>243</v>
      </c>
      <c r="B65" s="98" t="s">
        <v>244</v>
      </c>
      <c r="C65" s="98">
        <v>8.3928571428928844</v>
      </c>
      <c r="D65" s="98">
        <v>7.2847682118830193</v>
      </c>
      <c r="E65" s="98">
        <v>3.4154535273698938</v>
      </c>
      <c r="F65" s="99">
        <v>11.848679514599736</v>
      </c>
      <c r="G65" s="98">
        <v>19.717405266549459</v>
      </c>
      <c r="H65" s="98">
        <v>11.655300681930548</v>
      </c>
      <c r="I65" s="98">
        <v>13.573523250977804</v>
      </c>
      <c r="J65" s="98">
        <v>10.990712074248311</v>
      </c>
      <c r="K65" s="98">
        <v>8.4444444445699762</v>
      </c>
      <c r="L65" s="98">
        <v>12.970969734406079</v>
      </c>
      <c r="M65" s="98">
        <v>21.018276762375688</v>
      </c>
      <c r="N65" s="100">
        <v>17.780748663044356</v>
      </c>
      <c r="O65" s="91"/>
    </row>
    <row r="66" spans="1:15" ht="15">
      <c r="A66" s="95" t="s">
        <v>245</v>
      </c>
      <c r="B66" s="95" t="s">
        <v>246</v>
      </c>
      <c r="C66" s="95">
        <v>7.0106561974321302</v>
      </c>
      <c r="D66" s="95">
        <v>2.0661157024276067</v>
      </c>
      <c r="E66" s="95">
        <v>5.8544303797350539</v>
      </c>
      <c r="F66" s="96">
        <v>3.4647550776907288</v>
      </c>
      <c r="G66" s="95">
        <v>15.088177661681556</v>
      </c>
      <c r="H66" s="95">
        <v>7.8089887641779487</v>
      </c>
      <c r="I66" s="95">
        <v>1.956400223612742</v>
      </c>
      <c r="J66" s="95">
        <v>1.8714909545166192</v>
      </c>
      <c r="K66" s="95">
        <v>8.2702387885261519</v>
      </c>
      <c r="L66" s="95">
        <v>4.067245119279117</v>
      </c>
      <c r="M66" s="95">
        <v>-1.2127337039060881</v>
      </c>
      <c r="N66" s="97">
        <v>7.9308288611085853</v>
      </c>
      <c r="O66" s="91"/>
    </row>
    <row r="67" spans="1:15" ht="15">
      <c r="A67" s="98" t="s">
        <v>247</v>
      </c>
      <c r="B67" s="98" t="s">
        <v>248</v>
      </c>
      <c r="C67" s="98">
        <v>6.6740209596737765</v>
      </c>
      <c r="D67" s="98">
        <v>-0.51387461455144612</v>
      </c>
      <c r="E67" s="98">
        <v>2.3243243242745182</v>
      </c>
      <c r="F67" s="99">
        <v>8.3585095670061005</v>
      </c>
      <c r="G67" s="98">
        <v>18.430884184345842</v>
      </c>
      <c r="H67" s="98">
        <v>12.408759124109325</v>
      </c>
      <c r="I67" s="98">
        <v>8.6790044671238409</v>
      </c>
      <c r="J67" s="98">
        <v>29.490930368591918</v>
      </c>
      <c r="K67" s="98">
        <v>3.2866379310331206</v>
      </c>
      <c r="L67" s="98">
        <v>11.167227833883731</v>
      </c>
      <c r="M67" s="98">
        <v>19.197207678890372</v>
      </c>
      <c r="N67" s="100">
        <v>12.567713976094751</v>
      </c>
      <c r="O67" s="91"/>
    </row>
    <row r="68" spans="1:15" ht="15">
      <c r="A68" s="95" t="s">
        <v>249</v>
      </c>
      <c r="B68" s="95" t="s">
        <v>250</v>
      </c>
      <c r="C68" s="95">
        <v>6.6954643628141852</v>
      </c>
      <c r="D68" s="95">
        <v>1.1928429423979203</v>
      </c>
      <c r="E68" s="95">
        <v>4.2275574112431213</v>
      </c>
      <c r="F68" s="96">
        <v>1.1176157530251141</v>
      </c>
      <c r="G68" s="95">
        <v>18.900555898753058</v>
      </c>
      <c r="H68" s="95">
        <v>10.000000000056652</v>
      </c>
      <c r="I68" s="95">
        <v>5.9061957151329114</v>
      </c>
      <c r="J68" s="95">
        <v>21.181646763044061</v>
      </c>
      <c r="K68" s="95">
        <v>2.3097112861030888</v>
      </c>
      <c r="L68" s="95">
        <v>6.3063063063262703</v>
      </c>
      <c r="M68" s="95">
        <v>5.5469155002150439</v>
      </c>
      <c r="N68" s="97">
        <v>6.4420218037516408</v>
      </c>
      <c r="O68" s="91"/>
    </row>
    <row r="69" spans="1:15" ht="15">
      <c r="A69" s="98" t="s">
        <v>251</v>
      </c>
      <c r="B69" s="98" t="s">
        <v>252</v>
      </c>
      <c r="C69" s="98">
        <v>4.6733935210212296</v>
      </c>
      <c r="D69" s="98">
        <v>-0.92818759161151787</v>
      </c>
      <c r="E69" s="98">
        <v>2.8880866426040708</v>
      </c>
      <c r="F69" s="99">
        <v>-0.83426028915105643</v>
      </c>
      <c r="G69" s="98">
        <v>14.485981308404083</v>
      </c>
      <c r="H69" s="98">
        <v>9.17874396138596</v>
      </c>
      <c r="I69" s="98">
        <v>3.5474006116865686</v>
      </c>
      <c r="J69" s="98">
        <v>16.686674669849811</v>
      </c>
      <c r="K69" s="98">
        <v>0.20397756249954657</v>
      </c>
      <c r="L69" s="98">
        <v>3.0745179780834686</v>
      </c>
      <c r="M69" s="98">
        <v>-0.20294266868188249</v>
      </c>
      <c r="N69" s="100">
        <v>6.6132264528676599</v>
      </c>
      <c r="O69" s="91"/>
    </row>
    <row r="70" spans="1:15" ht="15">
      <c r="A70" s="95" t="s">
        <v>253</v>
      </c>
      <c r="B70" s="95" t="s">
        <v>254</v>
      </c>
      <c r="C70" s="95">
        <v>6.6904549508512767</v>
      </c>
      <c r="D70" s="95">
        <v>0.72709646145991957</v>
      </c>
      <c r="E70" s="95">
        <v>5.2558139534633286</v>
      </c>
      <c r="F70" s="96">
        <v>0.63180063180776624</v>
      </c>
      <c r="G70" s="95">
        <v>14.014984574687595</v>
      </c>
      <c r="H70" s="95">
        <v>7.571288102207907</v>
      </c>
      <c r="I70" s="95">
        <v>0.62864840596219551</v>
      </c>
      <c r="J70" s="95">
        <v>30.882352941228895</v>
      </c>
      <c r="K70" s="95">
        <v>3.0482977038718939</v>
      </c>
      <c r="L70" s="95">
        <v>3.7641723355818835</v>
      </c>
      <c r="M70" s="95">
        <v>-1.7003676470421114</v>
      </c>
      <c r="N70" s="97">
        <v>5.4905948145000494</v>
      </c>
      <c r="O70" s="91"/>
    </row>
    <row r="71" spans="1:15" ht="15">
      <c r="A71" s="98" t="s">
        <v>255</v>
      </c>
      <c r="B71" s="98" t="s">
        <v>256</v>
      </c>
      <c r="C71" s="98">
        <v>9.1158704009239209</v>
      </c>
      <c r="D71" s="98">
        <v>1.6460905350115018</v>
      </c>
      <c r="E71" s="98">
        <v>10.828370330287452</v>
      </c>
      <c r="F71" s="99">
        <v>-0.76579451185948555</v>
      </c>
      <c r="G71" s="98">
        <v>13.30472103003828</v>
      </c>
      <c r="H71" s="98">
        <v>8.995002776261817</v>
      </c>
      <c r="I71" s="98">
        <v>5.2379195868571093</v>
      </c>
      <c r="J71" s="98">
        <v>33.193863319382167</v>
      </c>
      <c r="K71" s="98">
        <v>9.1920374706670582</v>
      </c>
      <c r="L71" s="98">
        <v>5.6861673045158767</v>
      </c>
      <c r="M71" s="98">
        <v>-1.4563106796028569</v>
      </c>
      <c r="N71" s="100">
        <v>11.520998864932629</v>
      </c>
      <c r="O71" s="91"/>
    </row>
    <row r="72" spans="1:15" ht="15">
      <c r="A72" s="95" t="s">
        <v>257</v>
      </c>
      <c r="B72" s="95" t="s">
        <v>258</v>
      </c>
      <c r="C72" s="95">
        <v>9.2243186583059522</v>
      </c>
      <c r="D72" s="95">
        <v>5.5668016195030479</v>
      </c>
      <c r="E72" s="95">
        <v>7.922272047826584</v>
      </c>
      <c r="F72" s="96">
        <v>1.3856812933382701</v>
      </c>
      <c r="G72" s="95">
        <v>16.685584563030488</v>
      </c>
      <c r="H72" s="95">
        <v>11.724856696181085</v>
      </c>
      <c r="I72" s="95">
        <v>0.7675438595818207</v>
      </c>
      <c r="J72" s="95">
        <v>30.006123698680941</v>
      </c>
      <c r="K72" s="95">
        <v>5.9709521247542918</v>
      </c>
      <c r="L72" s="95">
        <v>6.6180302240966826</v>
      </c>
      <c r="M72" s="95">
        <v>0.66496163684550691</v>
      </c>
      <c r="N72" s="97">
        <v>15.027624309398835</v>
      </c>
      <c r="O72" s="91"/>
    </row>
    <row r="73" spans="1:15" ht="15">
      <c r="A73" s="98" t="s">
        <v>259</v>
      </c>
      <c r="B73" s="98" t="s">
        <v>260</v>
      </c>
      <c r="C73" s="98">
        <v>8.7383660807232033</v>
      </c>
      <c r="D73" s="98">
        <v>7.0247933884103775</v>
      </c>
      <c r="E73" s="98">
        <v>9.984152139531389</v>
      </c>
      <c r="F73" s="99">
        <v>2.2769516728579076</v>
      </c>
      <c r="G73" s="98">
        <v>12.302839116700959</v>
      </c>
      <c r="H73" s="98">
        <v>11.738261738249767</v>
      </c>
      <c r="I73" s="98">
        <v>5.5196711685559841</v>
      </c>
      <c r="J73" s="98">
        <v>-3.0275643922256235</v>
      </c>
      <c r="K73" s="98">
        <v>7.3030777256533952</v>
      </c>
      <c r="L73" s="98">
        <v>8.6320040383740082</v>
      </c>
      <c r="M73" s="98">
        <v>9.5656417764814492</v>
      </c>
      <c r="N73" s="100">
        <v>2.4061597690810732</v>
      </c>
      <c r="O73" s="91"/>
    </row>
    <row r="74" spans="1:15" ht="15">
      <c r="A74" s="95" t="s">
        <v>261</v>
      </c>
      <c r="B74" s="95" t="s">
        <v>262</v>
      </c>
      <c r="C74" s="95">
        <v>8.6032388664467838</v>
      </c>
      <c r="D74" s="95">
        <v>8.8408644400296268</v>
      </c>
      <c r="E74" s="95">
        <v>6.7100650976722465</v>
      </c>
      <c r="F74" s="96">
        <v>7.0000000000245199</v>
      </c>
      <c r="G74" s="95">
        <v>13.974025974004078</v>
      </c>
      <c r="H74" s="95">
        <v>12.105007292130399</v>
      </c>
      <c r="I74" s="95">
        <v>5.5221432476405097</v>
      </c>
      <c r="J74" s="95">
        <v>11.255186721925758</v>
      </c>
      <c r="K74" s="95">
        <v>8.4658799383794161</v>
      </c>
      <c r="L74" s="95">
        <v>12.91126620137617</v>
      </c>
      <c r="M74" s="95">
        <v>21.512770137549843</v>
      </c>
      <c r="N74" s="97">
        <v>7.0763500931362966</v>
      </c>
      <c r="O74" s="91"/>
    </row>
    <row r="75" spans="1:15" ht="15">
      <c r="A75" s="98" t="s">
        <v>263</v>
      </c>
      <c r="B75" s="98" t="s">
        <v>264</v>
      </c>
      <c r="C75" s="98">
        <v>8.878741755430708</v>
      </c>
      <c r="D75" s="98">
        <v>11.390532544377251</v>
      </c>
      <c r="E75" s="98">
        <v>8.1704260651269678</v>
      </c>
      <c r="F75" s="99">
        <v>4.9355019629515384</v>
      </c>
      <c r="G75" s="98">
        <v>10.051020408151889</v>
      </c>
      <c r="H75" s="98">
        <v>10.619469026535988</v>
      </c>
      <c r="I75" s="98">
        <v>7.560543413992038</v>
      </c>
      <c r="J75" s="98">
        <v>7.4588477366281269</v>
      </c>
      <c r="K75" s="98">
        <v>10.737913486017581</v>
      </c>
      <c r="L75" s="98">
        <v>8.2912032356202037</v>
      </c>
      <c r="M75" s="98">
        <v>6.8632435180055795</v>
      </c>
      <c r="N75" s="100">
        <v>6.9548872180601018</v>
      </c>
      <c r="O75" s="91"/>
    </row>
    <row r="76" spans="1:15" ht="15">
      <c r="A76" s="95" t="s">
        <v>265</v>
      </c>
      <c r="B76" s="95" t="s">
        <v>266</v>
      </c>
      <c r="C76" s="95">
        <v>6.4799331104304914</v>
      </c>
      <c r="D76" s="95">
        <v>6.5447545716867728</v>
      </c>
      <c r="E76" s="95">
        <v>7.4679628811622489</v>
      </c>
      <c r="F76" s="96">
        <v>4.7436344610967573</v>
      </c>
      <c r="G76" s="95">
        <v>8.4267491302928441</v>
      </c>
      <c r="H76" s="95">
        <v>6.672760511886211</v>
      </c>
      <c r="I76" s="95">
        <v>7.6305220883646774</v>
      </c>
      <c r="J76" s="95">
        <v>-14.922752808991746</v>
      </c>
      <c r="K76" s="95">
        <v>12.67767960048678</v>
      </c>
      <c r="L76" s="95">
        <v>6.0314685314971417</v>
      </c>
      <c r="M76" s="95">
        <v>5.7503506310909946</v>
      </c>
      <c r="N76" s="97">
        <v>6.3132530120496577</v>
      </c>
      <c r="O76" s="91"/>
    </row>
    <row r="77" spans="1:15" ht="15">
      <c r="A77" s="98" t="s">
        <v>267</v>
      </c>
      <c r="B77" s="98" t="s">
        <v>268</v>
      </c>
      <c r="C77" s="98">
        <v>2.9189733265998941</v>
      </c>
      <c r="D77" s="98">
        <v>3.9979757085602641</v>
      </c>
      <c r="E77" s="98">
        <v>0.63507572056100692</v>
      </c>
      <c r="F77" s="99">
        <v>2.9581993569624654</v>
      </c>
      <c r="G77" s="98">
        <v>2.6988636363734386</v>
      </c>
      <c r="H77" s="98">
        <v>8.7620988283442678</v>
      </c>
      <c r="I77" s="98">
        <v>6.2039957939062695</v>
      </c>
      <c r="J77" s="98">
        <v>6.910994764368561</v>
      </c>
      <c r="K77" s="98">
        <v>10.026809651428081</v>
      </c>
      <c r="L77" s="98">
        <v>4.1903776513694924</v>
      </c>
      <c r="M77" s="98">
        <v>5.7471264367704222</v>
      </c>
      <c r="N77" s="100">
        <v>7.8371501272911592</v>
      </c>
      <c r="O77" s="91"/>
    </row>
    <row r="78" spans="1:15" ht="15">
      <c r="A78" s="95" t="s">
        <v>269</v>
      </c>
      <c r="B78" s="95" t="s">
        <v>270</v>
      </c>
      <c r="C78" s="95">
        <v>3.1190019193856555</v>
      </c>
      <c r="D78" s="95">
        <v>5.8964525407137813</v>
      </c>
      <c r="E78" s="95">
        <v>-0.55401662047384059</v>
      </c>
      <c r="F78" s="96">
        <v>8.0296127562196276</v>
      </c>
      <c r="G78" s="95">
        <v>3.8910505835961784</v>
      </c>
      <c r="H78" s="95">
        <v>9.7014925372862049</v>
      </c>
      <c r="I78" s="95">
        <v>7.0729053319339874</v>
      </c>
      <c r="J78" s="95">
        <v>1.3659915214107698</v>
      </c>
      <c r="K78" s="95">
        <v>11.370558375670846</v>
      </c>
      <c r="L78" s="95">
        <v>6.0606060605636891</v>
      </c>
      <c r="M78" s="95">
        <v>11.077235772362858</v>
      </c>
      <c r="N78" s="97">
        <v>7.7809798270608965</v>
      </c>
      <c r="O78" s="91"/>
    </row>
    <row r="79" spans="1:15" ht="15">
      <c r="A79" s="98" t="s">
        <v>271</v>
      </c>
      <c r="B79" s="98" t="s">
        <v>272</v>
      </c>
      <c r="C79" s="98">
        <v>3.0432715168372093</v>
      </c>
      <c r="D79" s="98">
        <v>8.5907335907055895</v>
      </c>
      <c r="E79" s="98">
        <v>0.9125840537484553</v>
      </c>
      <c r="F79" s="99">
        <v>-1.0449795547408769</v>
      </c>
      <c r="G79" s="98">
        <v>4.6348314606552421</v>
      </c>
      <c r="H79" s="98">
        <v>7.4653553866685041</v>
      </c>
      <c r="I79" s="98">
        <v>-1.3912075681467573</v>
      </c>
      <c r="J79" s="98">
        <v>3.0754892823734448</v>
      </c>
      <c r="K79" s="98">
        <v>7.6324744774142417</v>
      </c>
      <c r="L79" s="98">
        <v>1.1152416356951189</v>
      </c>
      <c r="M79" s="98">
        <v>-3.0734966592583901</v>
      </c>
      <c r="N79" s="100">
        <v>4.8872180450458824</v>
      </c>
      <c r="O79" s="91"/>
    </row>
    <row r="80" spans="1:15" ht="15">
      <c r="A80" s="95" t="s">
        <v>273</v>
      </c>
      <c r="B80" s="95" t="s">
        <v>274</v>
      </c>
      <c r="C80" s="95">
        <v>6.104380242353491</v>
      </c>
      <c r="D80" s="95">
        <v>6.5433212996758527</v>
      </c>
      <c r="E80" s="95">
        <v>4.1764429845403406</v>
      </c>
      <c r="F80" s="96">
        <v>4.8696507623424035</v>
      </c>
      <c r="G80" s="95">
        <v>9.3892433910903748</v>
      </c>
      <c r="H80" s="95">
        <v>10.754553339087302</v>
      </c>
      <c r="I80" s="95">
        <v>-0.4663212435158437</v>
      </c>
      <c r="J80" s="95">
        <v>8.1118881119229371</v>
      </c>
      <c r="K80" s="95">
        <v>10.075685903561361</v>
      </c>
      <c r="L80" s="95">
        <v>1.3686534216243995</v>
      </c>
      <c r="M80" s="95">
        <v>-7.6394502829363331</v>
      </c>
      <c r="N80" s="97">
        <v>7.1304347826150583</v>
      </c>
    </row>
    <row r="81" spans="1:14" ht="15">
      <c r="A81" s="98" t="s">
        <v>275</v>
      </c>
      <c r="B81" s="98" t="s">
        <v>276</v>
      </c>
      <c r="C81" s="98">
        <v>4.799627213433344</v>
      </c>
      <c r="D81" s="98">
        <v>5.4448871182174008</v>
      </c>
      <c r="E81" s="98">
        <v>2.0852641335063815</v>
      </c>
      <c r="F81" s="99">
        <v>2.0844468198585098</v>
      </c>
      <c r="G81" s="98">
        <v>6.1659712563785662</v>
      </c>
      <c r="H81" s="98">
        <v>11.555555555514774</v>
      </c>
      <c r="I81" s="98">
        <v>-0.27457440966064395</v>
      </c>
      <c r="J81" s="98">
        <v>13.259932982318844</v>
      </c>
      <c r="K81" s="98">
        <v>13.556985294063328</v>
      </c>
      <c r="L81" s="98">
        <v>4.8085901027199895</v>
      </c>
      <c r="M81" s="98">
        <v>3.5680304471674029</v>
      </c>
      <c r="N81" s="100">
        <v>8.5676625658863692</v>
      </c>
    </row>
    <row r="82" spans="1:14" ht="15">
      <c r="A82" s="95" t="s">
        <v>277</v>
      </c>
      <c r="B82" s="95" t="s">
        <v>278</v>
      </c>
      <c r="C82" s="95">
        <v>5.2610914801756836</v>
      </c>
      <c r="D82" s="95">
        <v>7.3622402890483496</v>
      </c>
      <c r="E82" s="95">
        <v>3.9062499999881428</v>
      </c>
      <c r="F82" s="96">
        <v>4.129204129200037</v>
      </c>
      <c r="G82" s="95">
        <v>3.2442067735997338</v>
      </c>
      <c r="H82" s="95">
        <v>12.296486718115229</v>
      </c>
      <c r="I82" s="95">
        <v>2.3217247097883309</v>
      </c>
      <c r="J82" s="95">
        <v>8.5843995047543142</v>
      </c>
      <c r="K82" s="95">
        <v>9.3078758949871165</v>
      </c>
      <c r="L82" s="95">
        <v>4.2868920032799629</v>
      </c>
      <c r="M82" s="95">
        <v>2.1220159151462248</v>
      </c>
      <c r="N82" s="97">
        <v>5.3490480507210281</v>
      </c>
    </row>
    <row r="83" spans="1:14" ht="15">
      <c r="A83" s="98" t="s">
        <v>279</v>
      </c>
      <c r="B83" s="98" t="s">
        <v>280</v>
      </c>
      <c r="C83" s="98">
        <v>7.4816625916693358</v>
      </c>
      <c r="D83" s="98">
        <v>10.267639902637061</v>
      </c>
      <c r="E83" s="98">
        <v>5.5339805825212141</v>
      </c>
      <c r="F83" s="99">
        <v>4.9344159899983309</v>
      </c>
      <c r="G83" s="98">
        <v>7.837713231904031</v>
      </c>
      <c r="H83" s="98">
        <v>14.379391100601179</v>
      </c>
      <c r="I83" s="98">
        <v>-1.8811881188144697</v>
      </c>
      <c r="J83" s="98">
        <v>1.6160626836646097</v>
      </c>
      <c r="K83" s="98">
        <v>13.645224171549962</v>
      </c>
      <c r="L83" s="98">
        <v>6.3555114200457341</v>
      </c>
      <c r="M83" s="98">
        <v>3.1055900620988064</v>
      </c>
      <c r="N83" s="100">
        <v>10.146295422295303</v>
      </c>
    </row>
    <row r="84" spans="1:14" ht="15">
      <c r="A84" s="95" t="s">
        <v>281</v>
      </c>
      <c r="B84" s="95" t="s">
        <v>282</v>
      </c>
      <c r="C84" s="95">
        <v>2.6523964634630026</v>
      </c>
      <c r="D84" s="95">
        <v>2.8972385694902458</v>
      </c>
      <c r="E84" s="95">
        <v>3.2033426183833313</v>
      </c>
      <c r="F84" s="96">
        <v>-6.2203479177907255</v>
      </c>
      <c r="G84" s="95">
        <v>3.1835205992968296</v>
      </c>
      <c r="H84" s="95">
        <v>7.3554421768256883</v>
      </c>
      <c r="I84" s="95">
        <v>-9.7560975610201499</v>
      </c>
      <c r="J84" s="95">
        <v>-4.8327137546522732</v>
      </c>
      <c r="K84" s="95">
        <v>5.3327256152900793</v>
      </c>
      <c r="L84" s="95">
        <v>-2.9032258064521144</v>
      </c>
      <c r="M84" s="95">
        <v>-12.946020128076462</v>
      </c>
      <c r="N84" s="97">
        <v>-2.3618538324524874</v>
      </c>
    </row>
    <row r="85" spans="1:14" ht="15">
      <c r="A85" s="98" t="s">
        <v>283</v>
      </c>
      <c r="B85" s="98" t="s">
        <v>284</v>
      </c>
      <c r="C85" s="98">
        <v>2.8149515459120256</v>
      </c>
      <c r="D85" s="98">
        <v>-0.26666666666529393</v>
      </c>
      <c r="E85" s="98">
        <v>1.761066159021496</v>
      </c>
      <c r="F85" s="99">
        <v>-0.1377410468416107</v>
      </c>
      <c r="G85" s="98">
        <v>4.3847874720973845</v>
      </c>
      <c r="H85" s="98">
        <v>9.0266222961567379</v>
      </c>
      <c r="I85" s="98">
        <v>-7.6749435666350285</v>
      </c>
      <c r="J85" s="98">
        <v>-5.4701627486138937</v>
      </c>
      <c r="K85" s="98">
        <v>10.027100271045054</v>
      </c>
      <c r="L85" s="98">
        <v>-2.5735294117816054</v>
      </c>
      <c r="M85" s="98">
        <v>-12.637867647071877</v>
      </c>
      <c r="N85" s="100">
        <v>-1.2992831540636351</v>
      </c>
    </row>
    <row r="86" spans="1:14" ht="15">
      <c r="A86" s="95" t="s">
        <v>285</v>
      </c>
      <c r="B86" s="95" t="s">
        <v>286</v>
      </c>
      <c r="C86" s="95">
        <v>-0.9222661397157772</v>
      </c>
      <c r="D86" s="95">
        <v>4.2354934316701787E-2</v>
      </c>
      <c r="E86" s="95">
        <v>-0.76576576578564204</v>
      </c>
      <c r="F86" s="96">
        <v>-2.4859287054337043</v>
      </c>
      <c r="G86" s="95">
        <v>-8.3333333333497901</v>
      </c>
      <c r="H86" s="95">
        <v>7.1260767423820148</v>
      </c>
      <c r="I86" s="95">
        <v>-10.619469026585438</v>
      </c>
      <c r="J86" s="95">
        <v>-7.5032341526333202</v>
      </c>
      <c r="K86" s="95">
        <v>4.3833261710101157</v>
      </c>
      <c r="L86" s="95">
        <v>-5.8362369338011426</v>
      </c>
      <c r="M86" s="95">
        <v>-14.967177242897712</v>
      </c>
      <c r="N86" s="97">
        <v>-4.5048701299133072</v>
      </c>
    </row>
    <row r="87" spans="1:14" ht="15">
      <c r="A87" s="98" t="s">
        <v>287</v>
      </c>
      <c r="B87" s="98" t="s">
        <v>288</v>
      </c>
      <c r="C87" s="98">
        <v>1.3783903957235388</v>
      </c>
      <c r="D87" s="98">
        <v>2.5608732157386349</v>
      </c>
      <c r="E87" s="98">
        <v>-1.1102230246251565E-14</v>
      </c>
      <c r="F87" s="99">
        <v>0.31413612567652294</v>
      </c>
      <c r="G87" s="98">
        <v>-0.87336244537531416</v>
      </c>
      <c r="H87" s="98">
        <v>10.079681274905417</v>
      </c>
      <c r="I87" s="98">
        <v>-12.224669603494275</v>
      </c>
      <c r="J87" s="98">
        <v>-1.563820794597004</v>
      </c>
      <c r="K87" s="98">
        <v>5.4633751517732865</v>
      </c>
      <c r="L87" s="98">
        <v>-1.7817371937753901</v>
      </c>
      <c r="M87" s="98">
        <v>-8.0385852089774108</v>
      </c>
      <c r="N87" s="100">
        <v>-0.16187778223809568</v>
      </c>
    </row>
    <row r="88" spans="1:14" ht="15">
      <c r="A88" s="95" t="s">
        <v>289</v>
      </c>
      <c r="B88" s="95" t="s">
        <v>290</v>
      </c>
      <c r="C88" s="95">
        <v>0.78328981719577584</v>
      </c>
      <c r="D88" s="95">
        <v>1.0517458982510774</v>
      </c>
      <c r="E88" s="95">
        <v>-1.1476058567433056</v>
      </c>
      <c r="F88" s="96">
        <v>-1.5350175887155149</v>
      </c>
      <c r="G88" s="95">
        <v>-0.93232044202238296</v>
      </c>
      <c r="H88" s="95">
        <v>7.0202212895899674</v>
      </c>
      <c r="I88" s="95">
        <v>-7.6175040518619568</v>
      </c>
      <c r="J88" s="95">
        <v>6.5374382363782457</v>
      </c>
      <c r="K88" s="95">
        <v>9.0143480973122081</v>
      </c>
      <c r="L88" s="95">
        <v>-2.2924901185379043</v>
      </c>
      <c r="M88" s="95">
        <v>-9.0476190476385661</v>
      </c>
      <c r="N88" s="97">
        <v>-0.77452667811663822</v>
      </c>
    </row>
    <row r="89" spans="1:14" ht="15">
      <c r="A89" s="98" t="s">
        <v>291</v>
      </c>
      <c r="B89" s="98" t="s">
        <v>292</v>
      </c>
      <c r="C89" s="98">
        <v>-1.3193812557033113</v>
      </c>
      <c r="D89" s="98">
        <v>-5.030891438631679</v>
      </c>
      <c r="E89" s="98">
        <v>-0.78196872122044958</v>
      </c>
      <c r="F89" s="99">
        <v>-3.8690476190241574</v>
      </c>
      <c r="G89" s="98">
        <v>-6.6695168875503867</v>
      </c>
      <c r="H89" s="98">
        <v>3.4398034398251509</v>
      </c>
      <c r="I89" s="98">
        <v>-8.375378405650169</v>
      </c>
      <c r="J89" s="98">
        <v>14.361445783110272</v>
      </c>
      <c r="K89" s="98">
        <v>3.8593481989793066</v>
      </c>
      <c r="L89" s="98">
        <v>-7.516339869246802</v>
      </c>
      <c r="M89" s="98">
        <v>-19.829317269065939</v>
      </c>
      <c r="N89" s="100">
        <v>-7.7549271636858315</v>
      </c>
    </row>
    <row r="90" spans="1:14" ht="15">
      <c r="A90" s="95" t="s">
        <v>293</v>
      </c>
      <c r="B90" s="95" t="s">
        <v>294</v>
      </c>
      <c r="C90" s="95">
        <v>-1.4959202175562125</v>
      </c>
      <c r="D90" s="95">
        <v>-2.0677518697985064</v>
      </c>
      <c r="E90" s="95">
        <v>-2.2042285199902589</v>
      </c>
      <c r="F90" s="96">
        <v>-4.4406970207926495</v>
      </c>
      <c r="G90" s="95">
        <v>-11.025408348423316</v>
      </c>
      <c r="H90" s="95">
        <v>8.2376237623586377</v>
      </c>
      <c r="I90" s="95">
        <v>-7.3761261261224398</v>
      </c>
      <c r="J90" s="95">
        <v>12.451171874961942</v>
      </c>
      <c r="K90" s="95">
        <v>7.2695802683328203</v>
      </c>
      <c r="L90" s="95">
        <v>-4.5562411011222492</v>
      </c>
      <c r="M90" s="95">
        <v>-11.875985286415691</v>
      </c>
      <c r="N90" s="97">
        <v>-0.59333637608266487</v>
      </c>
    </row>
    <row r="91" spans="1:14" ht="15">
      <c r="A91" s="98" t="s">
        <v>295</v>
      </c>
      <c r="B91" s="98" t="s">
        <v>296</v>
      </c>
      <c r="C91" s="98">
        <v>-3.6355475763178768</v>
      </c>
      <c r="D91" s="98">
        <v>-2.6292335115554843</v>
      </c>
      <c r="E91" s="98">
        <v>-2.3386342376472857</v>
      </c>
      <c r="F91" s="99">
        <v>-6.2988505746836125</v>
      </c>
      <c r="G91" s="98">
        <v>-16.245177882595531</v>
      </c>
      <c r="H91" s="98">
        <v>3.7390309042321102</v>
      </c>
      <c r="I91" s="98">
        <v>-9.0464547677046916</v>
      </c>
      <c r="J91" s="98">
        <v>3.3476805356570827</v>
      </c>
      <c r="K91" s="98">
        <v>0.73891625613737855</v>
      </c>
      <c r="L91" s="98">
        <v>-7.1698113207512071</v>
      </c>
      <c r="M91" s="98">
        <v>-15.097317201446003</v>
      </c>
      <c r="N91" s="100">
        <v>-5.4017249206337992</v>
      </c>
    </row>
    <row r="92" spans="1:14" ht="15">
      <c r="A92" s="95" t="s">
        <v>297</v>
      </c>
      <c r="B92" s="95" t="s">
        <v>298</v>
      </c>
      <c r="C92" s="95">
        <v>-5.4078014184335448</v>
      </c>
      <c r="D92" s="95">
        <v>-5.7154953429499162</v>
      </c>
      <c r="E92" s="95">
        <v>-3.7675896504885009</v>
      </c>
      <c r="F92" s="96">
        <v>-10.918710918680407</v>
      </c>
      <c r="G92" s="95">
        <v>-15.72727272727753</v>
      </c>
      <c r="H92" s="95">
        <v>1.4985380116856906</v>
      </c>
      <c r="I92" s="95">
        <v>-12.405358182856807</v>
      </c>
      <c r="J92" s="95">
        <v>-6.2937062937092119</v>
      </c>
      <c r="K92" s="95">
        <v>-1.3174145738871657</v>
      </c>
      <c r="L92" s="95">
        <v>-8.2793709527818393</v>
      </c>
      <c r="M92" s="95">
        <v>-14.410705095221177</v>
      </c>
      <c r="N92" s="97">
        <v>-8.1597960050876388</v>
      </c>
    </row>
    <row r="93" spans="1:14" ht="15">
      <c r="A93" s="98" t="s">
        <v>299</v>
      </c>
      <c r="B93" s="98" t="s">
        <v>300</v>
      </c>
      <c r="C93" s="98">
        <v>-5.9649122806827215</v>
      </c>
      <c r="D93" s="98">
        <v>-9.9467867375686367</v>
      </c>
      <c r="E93" s="98">
        <v>-1.2256014525728109</v>
      </c>
      <c r="F93" s="99">
        <v>-11.638830897670893</v>
      </c>
      <c r="G93" s="98">
        <v>-17.180616740164666</v>
      </c>
      <c r="H93" s="98">
        <v>-0.79623597532900714</v>
      </c>
      <c r="I93" s="98">
        <v>-12.045169385186238</v>
      </c>
      <c r="J93" s="98">
        <v>-17.518248175174378</v>
      </c>
      <c r="K93" s="98">
        <v>-8.058326937803816</v>
      </c>
      <c r="L93" s="98">
        <v>-11.70068027212311</v>
      </c>
      <c r="M93" s="98">
        <v>-22.77722277721146</v>
      </c>
      <c r="N93" s="100">
        <v>-14.268342115910803</v>
      </c>
    </row>
    <row r="94" spans="1:14" ht="15">
      <c r="A94" s="95" t="s">
        <v>301</v>
      </c>
      <c r="B94" s="95" t="s">
        <v>302</v>
      </c>
      <c r="C94" s="95">
        <v>-7.4759437453919553</v>
      </c>
      <c r="D94" s="95">
        <v>-10.907577019153669</v>
      </c>
      <c r="E94" s="95">
        <v>-4.5636509207320426</v>
      </c>
      <c r="F94" s="96">
        <v>-11.822020136397771</v>
      </c>
      <c r="G94" s="95">
        <v>-17.009410944574554</v>
      </c>
      <c r="H94" s="95">
        <v>2.6024955436958486</v>
      </c>
      <c r="I94" s="95">
        <v>-16.228070175482181</v>
      </c>
      <c r="J94" s="95">
        <v>-11.452015697469797</v>
      </c>
      <c r="K94" s="95">
        <v>-6.8955650929978463</v>
      </c>
      <c r="L94" s="95">
        <v>-11.974110032392582</v>
      </c>
      <c r="M94" s="95">
        <v>-22.13231794380992</v>
      </c>
      <c r="N94" s="97">
        <v>-13.096270598455318</v>
      </c>
    </row>
    <row r="95" spans="1:14" ht="15">
      <c r="A95" s="98" t="s">
        <v>303</v>
      </c>
      <c r="B95" s="98" t="s">
        <v>304</v>
      </c>
      <c r="C95" s="98">
        <v>-7.6071922544932669</v>
      </c>
      <c r="D95" s="98">
        <v>-9.1542750929758618</v>
      </c>
      <c r="E95" s="98">
        <v>-3.6624942049007125</v>
      </c>
      <c r="F95" s="99">
        <v>-12.260061919507049</v>
      </c>
      <c r="G95" s="98">
        <v>-18.460833715028002</v>
      </c>
      <c r="H95" s="98">
        <v>2.6920031671164413</v>
      </c>
      <c r="I95" s="98">
        <v>-14.427312775317647</v>
      </c>
      <c r="J95" s="98">
        <v>-21.028234302547823</v>
      </c>
      <c r="K95" s="98">
        <v>-13.336085879463067</v>
      </c>
      <c r="L95" s="98">
        <v>-10.146390711789721</v>
      </c>
      <c r="M95" s="98">
        <v>-14.777708202896722</v>
      </c>
      <c r="N95" s="100">
        <v>-14.770088248919267</v>
      </c>
    </row>
    <row r="96" spans="1:14" ht="15">
      <c r="A96" s="95" t="s">
        <v>305</v>
      </c>
      <c r="B96" s="95" t="s">
        <v>306</v>
      </c>
      <c r="C96" s="95">
        <v>-6.2586286240530313</v>
      </c>
      <c r="D96" s="95">
        <v>-10.332434860769924</v>
      </c>
      <c r="E96" s="95">
        <v>-2.8978840846729081</v>
      </c>
      <c r="F96" s="96">
        <v>-12.588235294108262</v>
      </c>
      <c r="G96" s="95">
        <v>-12.085670576249852</v>
      </c>
      <c r="H96" s="95">
        <v>0.47566776439389447</v>
      </c>
      <c r="I96" s="95">
        <v>-17.325227963495216</v>
      </c>
      <c r="J96" s="95">
        <v>-11.159357359905254</v>
      </c>
      <c r="K96" s="95">
        <v>-11.496571198085048</v>
      </c>
      <c r="L96" s="95">
        <v>-8.5529587269249081</v>
      </c>
      <c r="M96" s="95">
        <v>-12.343470482955565</v>
      </c>
      <c r="N96" s="97">
        <v>-13.911845730009153</v>
      </c>
    </row>
    <row r="97" spans="1:14" ht="15">
      <c r="A97" s="98" t="s">
        <v>307</v>
      </c>
      <c r="B97" s="98" t="s">
        <v>308</v>
      </c>
      <c r="C97" s="98">
        <v>-6.9399161620676502</v>
      </c>
      <c r="D97" s="98">
        <v>-9.9313501144328455</v>
      </c>
      <c r="E97" s="98">
        <v>-3.6398467432740556</v>
      </c>
      <c r="F97" s="99">
        <v>-8.9303238469258694</v>
      </c>
      <c r="G97" s="98">
        <v>-13.101330603890272</v>
      </c>
      <c r="H97" s="98">
        <v>-2.3170283192123997</v>
      </c>
      <c r="I97" s="98">
        <v>-21.505376344075188</v>
      </c>
      <c r="J97" s="98">
        <v>-16.381304951427499</v>
      </c>
      <c r="K97" s="98">
        <v>-12.061939690297264</v>
      </c>
      <c r="L97" s="98">
        <v>-9.1463414633921261</v>
      </c>
      <c r="M97" s="98">
        <v>-14.188351920694197</v>
      </c>
      <c r="N97" s="100">
        <v>-10.076775431822437</v>
      </c>
    </row>
    <row r="98" spans="1:14" ht="15">
      <c r="A98" s="95" t="s">
        <v>309</v>
      </c>
      <c r="B98" s="95" t="s">
        <v>310</v>
      </c>
      <c r="C98" s="95">
        <v>-5.5763823804824808</v>
      </c>
      <c r="D98" s="95">
        <v>-9.7889537493734302</v>
      </c>
      <c r="E98" s="95">
        <v>-1.6037735848949741</v>
      </c>
      <c r="F98" s="96">
        <v>-12.36501079918143</v>
      </c>
      <c r="G98" s="95">
        <v>-10.032362459560151</v>
      </c>
      <c r="H98" s="95">
        <v>-3.4929780338516125</v>
      </c>
      <c r="I98" s="95">
        <v>-16.023936170222996</v>
      </c>
      <c r="J98" s="95">
        <v>-11.144278606978586</v>
      </c>
      <c r="K98" s="95">
        <v>-11.138923654557409</v>
      </c>
      <c r="L98" s="95">
        <v>-9.1780131114636241</v>
      </c>
      <c r="M98" s="95">
        <v>-17.25796752852894</v>
      </c>
      <c r="N98" s="97">
        <v>-9.7639981489805123</v>
      </c>
    </row>
    <row r="99" spans="1:14" ht="15">
      <c r="A99" s="98" t="s">
        <v>311</v>
      </c>
      <c r="B99" s="98" t="s">
        <v>312</v>
      </c>
      <c r="C99" s="98">
        <v>-6.9496268657039391</v>
      </c>
      <c r="D99" s="98">
        <v>-9.3636363636204081</v>
      </c>
      <c r="E99" s="98">
        <v>-4.5036764705823291</v>
      </c>
      <c r="F99" s="99">
        <v>-11.281748375657862</v>
      </c>
      <c r="G99" s="98">
        <v>-13.45744680848513</v>
      </c>
      <c r="H99" s="98">
        <v>-4.6698285297254944</v>
      </c>
      <c r="I99" s="98">
        <v>-17.617689015688153</v>
      </c>
      <c r="J99" s="98">
        <v>-9.4742321707531616</v>
      </c>
      <c r="K99" s="98">
        <v>-8.2637729549729926</v>
      </c>
      <c r="L99" s="98">
        <v>-9.296353364148791</v>
      </c>
      <c r="M99" s="98">
        <v>-13.971539456707106</v>
      </c>
      <c r="N99" s="100">
        <v>-12.104018912540004</v>
      </c>
    </row>
    <row r="100" spans="1:14" ht="15">
      <c r="A100" s="95" t="s">
        <v>313</v>
      </c>
      <c r="B100" s="95" t="s">
        <v>314</v>
      </c>
      <c r="C100" s="95">
        <v>-4.3999999999378652</v>
      </c>
      <c r="D100" s="95">
        <v>-6.6355140187268624</v>
      </c>
      <c r="E100" s="95">
        <v>-2.307046979898375</v>
      </c>
      <c r="F100" s="96">
        <v>-9.1344383057357028</v>
      </c>
      <c r="G100" s="95">
        <v>-8.399832003379526</v>
      </c>
      <c r="H100" s="95">
        <v>-4.6560111188425735</v>
      </c>
      <c r="I100" s="95">
        <v>-12.094240837663516</v>
      </c>
      <c r="J100" s="95">
        <v>-4.7542304592988582</v>
      </c>
      <c r="K100" s="95">
        <v>-2.9502151198262383</v>
      </c>
      <c r="L100" s="95">
        <v>-6.0661764705522314</v>
      </c>
      <c r="M100" s="95">
        <v>-11.491442542767372</v>
      </c>
      <c r="N100" s="97">
        <v>-2.9940119760106465</v>
      </c>
    </row>
    <row r="101" spans="1:14" ht="15">
      <c r="A101" s="98" t="s">
        <v>315</v>
      </c>
      <c r="B101" s="98" t="s">
        <v>316</v>
      </c>
      <c r="C101" s="98">
        <v>-2.4197284288298593</v>
      </c>
      <c r="D101" s="98">
        <v>-7.2355542790219278</v>
      </c>
      <c r="E101" s="98">
        <v>-0.1979581192632085</v>
      </c>
      <c r="F101" s="99">
        <v>1.2156609351208658</v>
      </c>
      <c r="G101" s="98">
        <v>-0.76094760113099014</v>
      </c>
      <c r="H101" s="98">
        <v>-3.5901391138228766</v>
      </c>
      <c r="I101" s="98">
        <v>-8.4958372187673437</v>
      </c>
      <c r="J101" s="98">
        <v>-10.413219236370697</v>
      </c>
      <c r="K101" s="98">
        <v>-5.2336333281839948</v>
      </c>
      <c r="L101" s="98">
        <v>-2.411748937678504</v>
      </c>
      <c r="M101" s="98">
        <v>-9.2171078657965033</v>
      </c>
      <c r="N101" s="100">
        <v>1.4490500242980042</v>
      </c>
    </row>
    <row r="102" spans="1:14" ht="15">
      <c r="A102" s="95" t="s">
        <v>317</v>
      </c>
      <c r="B102" s="95" t="s">
        <v>318</v>
      </c>
      <c r="C102" s="95">
        <v>-0.81977004650837237</v>
      </c>
      <c r="D102" s="95">
        <v>-3.2176831711737908</v>
      </c>
      <c r="E102" s="95">
        <v>-2.1105209903535704</v>
      </c>
      <c r="F102" s="96">
        <v>11.222419397038275</v>
      </c>
      <c r="G102" s="95">
        <v>5.3645092895896473</v>
      </c>
      <c r="H102" s="95">
        <v>-2.2778362404629715</v>
      </c>
      <c r="I102" s="95">
        <v>1.4201419572218432</v>
      </c>
      <c r="J102" s="95">
        <v>-5.2140206109182907</v>
      </c>
      <c r="K102" s="95">
        <v>-1.1306053335248589</v>
      </c>
      <c r="L102" s="95">
        <v>-1.2296090281003424</v>
      </c>
      <c r="M102" s="95">
        <v>-8.3766655876828082</v>
      </c>
      <c r="N102" s="97">
        <v>4.3008792685169883</v>
      </c>
    </row>
    <row r="103" spans="1:14" ht="15">
      <c r="A103" s="98" t="s">
        <v>319</v>
      </c>
      <c r="B103" s="98" t="s">
        <v>320</v>
      </c>
      <c r="C103" s="98">
        <v>2.741188518381743</v>
      </c>
      <c r="D103" s="98">
        <v>-0.11443967849938952</v>
      </c>
      <c r="E103" s="98">
        <v>0.44106807301087514</v>
      </c>
      <c r="F103" s="99">
        <v>4.665778280575017</v>
      </c>
      <c r="G103" s="98">
        <v>13.13087428325912</v>
      </c>
      <c r="H103" s="98">
        <v>3.141371349354305</v>
      </c>
      <c r="I103" s="98">
        <v>-4.4766404376372915E-2</v>
      </c>
      <c r="J103" s="98">
        <v>9.0755138758456653</v>
      </c>
      <c r="K103" s="98">
        <v>3.6846226433890905</v>
      </c>
      <c r="L103" s="98">
        <v>4.6202139298023859</v>
      </c>
      <c r="M103" s="98">
        <v>4.6315161303114305</v>
      </c>
      <c r="N103" s="100">
        <v>8.0725598616943053</v>
      </c>
    </row>
    <row r="104" spans="1:14" ht="15">
      <c r="A104" s="95" t="s">
        <v>321</v>
      </c>
      <c r="B104" s="95" t="s">
        <v>322</v>
      </c>
      <c r="C104" s="95">
        <v>3.3233536353215243</v>
      </c>
      <c r="D104" s="95">
        <v>-1.9166243777695602</v>
      </c>
      <c r="E104" s="95">
        <v>0.98013803907215369</v>
      </c>
      <c r="F104" s="96">
        <v>12.248939729458064</v>
      </c>
      <c r="G104" s="95">
        <v>14.691686101604295</v>
      </c>
      <c r="H104" s="95">
        <v>3.2763356874119465</v>
      </c>
      <c r="I104" s="95">
        <v>-2.1820005442343193</v>
      </c>
      <c r="J104" s="95">
        <v>3.9276835723431436</v>
      </c>
      <c r="K104" s="95">
        <v>5.251389803735651</v>
      </c>
      <c r="L104" s="95">
        <v>6.6585526615044133</v>
      </c>
      <c r="M104" s="95">
        <v>10.220779785147949</v>
      </c>
      <c r="N104" s="97">
        <v>12.036127443316991</v>
      </c>
    </row>
    <row r="105" spans="1:14" ht="15">
      <c r="A105" s="98" t="s">
        <v>323</v>
      </c>
      <c r="B105" s="98" t="s">
        <v>324</v>
      </c>
      <c r="C105" s="98">
        <v>4.3635461676657661</v>
      </c>
      <c r="D105" s="98">
        <v>-2.5013094101152933</v>
      </c>
      <c r="E105" s="98">
        <v>3.581963652926734</v>
      </c>
      <c r="F105" s="99">
        <v>8.4814421184506337</v>
      </c>
      <c r="G105" s="98">
        <v>13.153872226535857</v>
      </c>
      <c r="H105" s="98">
        <v>6.6357078333882491</v>
      </c>
      <c r="I105" s="98">
        <v>-4.5957094817901218</v>
      </c>
      <c r="J105" s="98">
        <v>0.95815360600677302</v>
      </c>
      <c r="K105" s="98">
        <v>6.7129437265194269</v>
      </c>
      <c r="L105" s="98">
        <v>8.3700256305857312</v>
      </c>
      <c r="M105" s="98">
        <v>12.242388147067862</v>
      </c>
      <c r="N105" s="100">
        <v>17.060480753898922</v>
      </c>
    </row>
    <row r="106" spans="1:14" ht="15">
      <c r="A106" s="95" t="s">
        <v>325</v>
      </c>
      <c r="B106" s="95" t="s">
        <v>326</v>
      </c>
      <c r="C106" s="95">
        <v>4.8656723562830573</v>
      </c>
      <c r="D106" s="95">
        <v>-4.8259163491609636</v>
      </c>
      <c r="E106" s="95">
        <v>5.8015615610803151</v>
      </c>
      <c r="F106" s="96">
        <v>7.5933883236186217</v>
      </c>
      <c r="G106" s="95">
        <v>11.736345993519937</v>
      </c>
      <c r="H106" s="95">
        <v>7.50657874381917</v>
      </c>
      <c r="I106" s="95">
        <v>-6.4593169082274304</v>
      </c>
      <c r="J106" s="95">
        <v>-13.093252332251925</v>
      </c>
      <c r="K106" s="95">
        <v>2.9944511766807791</v>
      </c>
      <c r="L106" s="95">
        <v>7.7006757897137623</v>
      </c>
      <c r="M106" s="95">
        <v>7.5982739477620465</v>
      </c>
      <c r="N106" s="97">
        <v>11.753240346583048</v>
      </c>
    </row>
    <row r="107" spans="1:14" ht="15">
      <c r="A107" s="98" t="s">
        <v>327</v>
      </c>
      <c r="B107" s="98" t="s">
        <v>328</v>
      </c>
      <c r="C107" s="98">
        <v>2.3693534688975282</v>
      </c>
      <c r="D107" s="98">
        <v>-5.2538915786272682</v>
      </c>
      <c r="E107" s="98">
        <v>2.5511627888076482</v>
      </c>
      <c r="F107" s="99">
        <v>-1.732842973588411</v>
      </c>
      <c r="G107" s="98">
        <v>4.4895069152835365</v>
      </c>
      <c r="H107" s="98">
        <v>4.9290547716313915</v>
      </c>
      <c r="I107" s="98">
        <v>-6.6493109715229037</v>
      </c>
      <c r="J107" s="98">
        <v>5.8582149720164178</v>
      </c>
      <c r="K107" s="98">
        <v>9.2520680402920839</v>
      </c>
      <c r="L107" s="98">
        <v>5.9521042489914633</v>
      </c>
      <c r="M107" s="98">
        <v>18.953794786472301</v>
      </c>
      <c r="N107" s="100">
        <v>6.7121511348042784</v>
      </c>
    </row>
    <row r="108" spans="1:14" ht="15">
      <c r="A108" s="95" t="s">
        <v>329</v>
      </c>
      <c r="B108" s="95" t="s">
        <v>330</v>
      </c>
      <c r="C108" s="95">
        <v>4.387992404508978</v>
      </c>
      <c r="D108" s="95">
        <v>-3.0029147203722739</v>
      </c>
      <c r="E108" s="95">
        <v>7.5287710159005039</v>
      </c>
      <c r="F108" s="96">
        <v>-3.7260689821558945</v>
      </c>
      <c r="G108" s="95">
        <v>0.81476304693681723</v>
      </c>
      <c r="H108" s="95">
        <v>7.5141906606310149</v>
      </c>
      <c r="I108" s="95">
        <v>-8.868230512177</v>
      </c>
      <c r="J108" s="95">
        <v>-1.2749665885623651</v>
      </c>
      <c r="K108" s="95">
        <v>6.8905050441004922</v>
      </c>
      <c r="L108" s="95">
        <v>8.7382264361676611</v>
      </c>
      <c r="M108" s="95">
        <v>25.189222838369684</v>
      </c>
      <c r="N108" s="97">
        <v>6.3617280654935104</v>
      </c>
    </row>
    <row r="109" spans="1:14" ht="15">
      <c r="A109" s="98" t="s">
        <v>331</v>
      </c>
      <c r="B109" s="98" t="s">
        <v>332</v>
      </c>
      <c r="C109" s="98">
        <v>2.1657486728418274</v>
      </c>
      <c r="D109" s="98">
        <v>-9.6921152135515332</v>
      </c>
      <c r="E109" s="98">
        <v>6.02782277864784</v>
      </c>
      <c r="F109" s="99">
        <v>-3.0486582015353036</v>
      </c>
      <c r="G109" s="98">
        <v>-3.1925801801538034</v>
      </c>
      <c r="H109" s="98">
        <v>4.5094548839645476</v>
      </c>
      <c r="I109" s="98">
        <v>-12.56664296215031</v>
      </c>
      <c r="J109" s="98">
        <v>-4.530005888457822</v>
      </c>
      <c r="K109" s="98">
        <v>7.7117465680900166</v>
      </c>
      <c r="L109" s="98">
        <v>2.9816836984607908</v>
      </c>
      <c r="M109" s="98">
        <v>6.2098226930055178</v>
      </c>
      <c r="N109" s="100">
        <v>1.8241962233327857</v>
      </c>
    </row>
    <row r="110" spans="1:14" ht="15">
      <c r="A110" s="95" t="s">
        <v>333</v>
      </c>
      <c r="B110" s="95" t="s">
        <v>334</v>
      </c>
      <c r="C110" s="95">
        <v>1.560482946034103</v>
      </c>
      <c r="D110" s="95">
        <v>-5.3573033347669607</v>
      </c>
      <c r="E110" s="95">
        <v>3.4438825917478155</v>
      </c>
      <c r="F110" s="96">
        <v>-2.5791216093294156</v>
      </c>
      <c r="G110" s="95">
        <v>-5.0566253553025913</v>
      </c>
      <c r="H110" s="95">
        <v>6.386377195354509</v>
      </c>
      <c r="I110" s="95">
        <v>-12.478355998877166</v>
      </c>
      <c r="J110" s="95">
        <v>0.1673372557943642</v>
      </c>
      <c r="K110" s="95">
        <v>7.097174817238705</v>
      </c>
      <c r="L110" s="95">
        <v>4.9154192894453663</v>
      </c>
      <c r="M110" s="95">
        <v>16.161866885878151</v>
      </c>
      <c r="N110" s="97">
        <v>4.0348183372894919</v>
      </c>
    </row>
    <row r="111" spans="1:14" ht="15">
      <c r="A111" s="98" t="s">
        <v>335</v>
      </c>
      <c r="B111" s="98" t="s">
        <v>336</v>
      </c>
      <c r="C111" s="98">
        <v>1.0693071727585934</v>
      </c>
      <c r="D111" s="98">
        <v>-4.8901033622377188</v>
      </c>
      <c r="E111" s="98">
        <v>1.2434530093962337</v>
      </c>
      <c r="F111" s="99">
        <v>3.0221261840579494</v>
      </c>
      <c r="G111" s="98">
        <v>-2.0272100883294453</v>
      </c>
      <c r="H111" s="98">
        <v>4.2746255669155575</v>
      </c>
      <c r="I111" s="98">
        <v>-20.156094037489236</v>
      </c>
      <c r="J111" s="98">
        <v>1.9377759239230352</v>
      </c>
      <c r="K111" s="98">
        <v>5.9422654034672284</v>
      </c>
      <c r="L111" s="98">
        <v>4.2835003324572574</v>
      </c>
      <c r="M111" s="98">
        <v>15.633152432328057</v>
      </c>
      <c r="N111" s="100">
        <v>2.5518601702184673</v>
      </c>
    </row>
    <row r="112" spans="1:14" ht="15">
      <c r="A112" s="95" t="s">
        <v>337</v>
      </c>
      <c r="B112" s="95" t="s">
        <v>338</v>
      </c>
      <c r="C112" s="95">
        <v>2.399000554388464</v>
      </c>
      <c r="D112" s="95">
        <v>-1.3316530166197937</v>
      </c>
      <c r="E112" s="95">
        <v>2.2498048297402207</v>
      </c>
      <c r="F112" s="96">
        <v>1.2875248316883692</v>
      </c>
      <c r="G112" s="95">
        <v>-1.9983816093766649</v>
      </c>
      <c r="H112" s="95">
        <v>7.4060972142209192</v>
      </c>
      <c r="I112" s="95">
        <v>-28.032838619443567</v>
      </c>
      <c r="J112" s="95">
        <v>-0.17014798455101676</v>
      </c>
      <c r="K112" s="95">
        <v>8.7066188323957618</v>
      </c>
      <c r="L112" s="95">
        <v>3.6657796982062729</v>
      </c>
      <c r="M112" s="95">
        <v>9.8860455928210698</v>
      </c>
      <c r="N112" s="97">
        <v>0.40592480549384025</v>
      </c>
    </row>
    <row r="113" spans="1:14" ht="15">
      <c r="A113" s="98" t="s">
        <v>339</v>
      </c>
      <c r="B113" s="98" t="s">
        <v>340</v>
      </c>
      <c r="C113" s="98">
        <v>2.881052070610246</v>
      </c>
      <c r="D113" s="98">
        <v>2.4642193178445515</v>
      </c>
      <c r="E113" s="98">
        <v>1.8179689337216143</v>
      </c>
      <c r="F113" s="99">
        <v>4.1528770605628207</v>
      </c>
      <c r="G113" s="98">
        <v>-0.31809664808102323</v>
      </c>
      <c r="H113" s="98">
        <v>8.6050411137660099</v>
      </c>
      <c r="I113" s="98">
        <v>-26.783615439938334</v>
      </c>
      <c r="J113" s="98">
        <v>5.6058519825796127</v>
      </c>
      <c r="K113" s="98">
        <v>8.1763061587072592</v>
      </c>
      <c r="L113" s="98">
        <v>5.4920952211942042</v>
      </c>
      <c r="M113" s="98">
        <v>13.820902759119914</v>
      </c>
      <c r="N113" s="100">
        <v>5.6100797680084469</v>
      </c>
    </row>
    <row r="114" spans="1:14" ht="15">
      <c r="A114" s="95" t="s">
        <v>341</v>
      </c>
      <c r="B114" s="95" t="s">
        <v>342</v>
      </c>
      <c r="C114" s="95">
        <v>-1.4415535378054067</v>
      </c>
      <c r="D114" s="95">
        <v>-3.645647884976122</v>
      </c>
      <c r="E114" s="95">
        <v>-2.308723578750782</v>
      </c>
      <c r="F114" s="96">
        <v>-4.0046866519639845</v>
      </c>
      <c r="G114" s="95">
        <v>-2.5320335434601104</v>
      </c>
      <c r="H114" s="95">
        <v>3.7584772752229156</v>
      </c>
      <c r="I114" s="95">
        <v>-31.840523847310919</v>
      </c>
      <c r="J114" s="95">
        <v>-1.8458191572220395</v>
      </c>
      <c r="K114" s="95">
        <v>4.7053603588824933</v>
      </c>
      <c r="L114" s="95">
        <v>-0.18901334595876618</v>
      </c>
      <c r="M114" s="95">
        <v>2.700222755890036</v>
      </c>
      <c r="N114" s="97">
        <v>1.8922446871639576</v>
      </c>
    </row>
    <row r="115" spans="1:14" ht="15">
      <c r="A115" s="98" t="s">
        <v>343</v>
      </c>
      <c r="B115" s="98" t="s">
        <v>344</v>
      </c>
      <c r="C115" s="98">
        <v>0.56223942981294961</v>
      </c>
      <c r="D115" s="98">
        <v>2.9977561326999247</v>
      </c>
      <c r="E115" s="98">
        <v>-0.21194842911569367</v>
      </c>
      <c r="F115" s="99">
        <v>-1.3944156673566521</v>
      </c>
      <c r="G115" s="98">
        <v>-0.39084996972543751</v>
      </c>
      <c r="H115" s="98">
        <v>6.4764916558577079</v>
      </c>
      <c r="I115" s="98">
        <v>-21.435500061572988</v>
      </c>
      <c r="J115" s="98">
        <v>-3.5961927706599228</v>
      </c>
      <c r="K115" s="98">
        <v>0.71308996007826142</v>
      </c>
      <c r="L115" s="98">
        <v>4.4774547922306285</v>
      </c>
      <c r="M115" s="98">
        <v>17.229611703050594</v>
      </c>
      <c r="N115" s="100">
        <v>4.0390863974644198</v>
      </c>
    </row>
    <row r="116" spans="1:14" ht="15">
      <c r="A116" s="95" t="s">
        <v>345</v>
      </c>
      <c r="B116" s="95" t="s">
        <v>346</v>
      </c>
      <c r="C116" s="95">
        <v>2.7832986374036528</v>
      </c>
      <c r="D116" s="95">
        <v>1.0092339741632594</v>
      </c>
      <c r="E116" s="95">
        <v>2.1034280940258165</v>
      </c>
      <c r="F116" s="96">
        <v>1.4985012931101105</v>
      </c>
      <c r="G116" s="95">
        <v>2.9431410110287715</v>
      </c>
      <c r="H116" s="95">
        <v>6.8005279195309409</v>
      </c>
      <c r="I116" s="95">
        <v>-17.529362713802541</v>
      </c>
      <c r="J116" s="95">
        <v>-2.3509059619577499</v>
      </c>
      <c r="K116" s="95">
        <v>6.3522377511122663</v>
      </c>
      <c r="L116" s="95">
        <v>4.4724082478964533</v>
      </c>
      <c r="M116" s="95">
        <v>9.8005429808220246</v>
      </c>
      <c r="N116" s="97">
        <v>3.1021811585757453</v>
      </c>
    </row>
    <row r="117" spans="1:14" ht="15">
      <c r="A117" s="98" t="s">
        <v>347</v>
      </c>
      <c r="B117" s="98" t="s">
        <v>348</v>
      </c>
      <c r="C117" s="98">
        <v>3.2526565887831316</v>
      </c>
      <c r="D117" s="98">
        <v>1.224232490800925</v>
      </c>
      <c r="E117" s="98">
        <v>1.4368637630930881</v>
      </c>
      <c r="F117" s="99">
        <v>0.40833371466508783</v>
      </c>
      <c r="G117" s="98">
        <v>8.1294836089031985</v>
      </c>
      <c r="H117" s="98">
        <v>6.9327537064898026</v>
      </c>
      <c r="I117" s="98">
        <v>-14.283043988071942</v>
      </c>
      <c r="J117" s="98">
        <v>2.3836031843257777</v>
      </c>
      <c r="K117" s="98">
        <v>8.4229809802193181</v>
      </c>
      <c r="L117" s="98">
        <v>5.0532707257406662</v>
      </c>
      <c r="M117" s="98">
        <v>9.7709378960137983</v>
      </c>
      <c r="N117" s="100">
        <v>6.1772743366967919</v>
      </c>
    </row>
    <row r="118" spans="1:14" ht="15">
      <c r="A118" s="95" t="s">
        <v>349</v>
      </c>
      <c r="B118" s="95" t="s">
        <v>350</v>
      </c>
      <c r="C118" s="95">
        <v>2.8412226112080941</v>
      </c>
      <c r="D118" s="95">
        <v>-1.0044931225561271E-2</v>
      </c>
      <c r="E118" s="95">
        <v>-0.38197613718425893</v>
      </c>
      <c r="F118" s="96">
        <v>0.52547917121492649</v>
      </c>
      <c r="G118" s="95">
        <v>11.703531607608198</v>
      </c>
      <c r="H118" s="95">
        <v>8.2542831326126489</v>
      </c>
      <c r="I118" s="95">
        <v>-4.6772025014514274</v>
      </c>
      <c r="J118" s="95">
        <v>4.6208490085648757</v>
      </c>
      <c r="K118" s="95">
        <v>7.508407239084125</v>
      </c>
      <c r="L118" s="95">
        <v>4.0318270390244271</v>
      </c>
      <c r="M118" s="95">
        <v>8.0022333355168165</v>
      </c>
      <c r="N118" s="97">
        <v>4.6210281455300484</v>
      </c>
    </row>
    <row r="119" spans="1:14" ht="15">
      <c r="A119" s="98" t="s">
        <v>351</v>
      </c>
      <c r="B119" s="98" t="s">
        <v>352</v>
      </c>
      <c r="C119" s="98">
        <v>2.982240676737824</v>
      </c>
      <c r="D119" s="98">
        <v>-0.12895258715875935</v>
      </c>
      <c r="E119" s="98">
        <v>0.51815566109880695</v>
      </c>
      <c r="F119" s="99">
        <v>1.7289704790549809</v>
      </c>
      <c r="G119" s="98">
        <v>11.367890975186533</v>
      </c>
      <c r="H119" s="98">
        <v>7.4313564686387279</v>
      </c>
      <c r="I119" s="98">
        <v>-1.3326795221782484</v>
      </c>
      <c r="J119" s="98">
        <v>-9.8910620200016943</v>
      </c>
      <c r="K119" s="98">
        <v>8.1192537280095678</v>
      </c>
      <c r="L119" s="98">
        <v>3.2191333881735451</v>
      </c>
      <c r="M119" s="98">
        <v>5.0618364715444786</v>
      </c>
      <c r="N119" s="100">
        <v>0.26815611879991152</v>
      </c>
    </row>
    <row r="120" spans="1:14" ht="15">
      <c r="A120" s="95" t="s">
        <v>353</v>
      </c>
      <c r="B120" s="95" t="s">
        <v>354</v>
      </c>
      <c r="C120" s="95">
        <v>-9.1046504460929647</v>
      </c>
      <c r="D120" s="95">
        <v>-17.586693740816429</v>
      </c>
      <c r="E120" s="95">
        <v>7.8424803660221531</v>
      </c>
      <c r="F120" s="96">
        <v>-60.226798131268168</v>
      </c>
      <c r="G120" s="95">
        <v>-23.743382005675695</v>
      </c>
      <c r="H120" s="95">
        <v>1.3616752379738362</v>
      </c>
      <c r="I120" s="95">
        <v>-51.545044084239755</v>
      </c>
      <c r="J120" s="95">
        <v>-34.066001068415886</v>
      </c>
      <c r="K120" s="95">
        <v>-31.819500006867418</v>
      </c>
      <c r="L120" s="95">
        <v>-16.958662556378489</v>
      </c>
      <c r="M120" s="95">
        <v>-40.132226409129942</v>
      </c>
      <c r="N120" s="97">
        <v>-14.438698450318576</v>
      </c>
    </row>
    <row r="121" spans="1:14" ht="15">
      <c r="A121" s="98" t="s">
        <v>355</v>
      </c>
      <c r="B121" s="98" t="s">
        <v>356</v>
      </c>
      <c r="C121" s="98">
        <v>-3.5125923489764843</v>
      </c>
      <c r="D121" s="98">
        <v>-18.905878291882971</v>
      </c>
      <c r="E121" s="98">
        <v>7.9036401284817259</v>
      </c>
      <c r="F121" s="99">
        <v>-53.049752727592782</v>
      </c>
      <c r="G121" s="98">
        <v>7.4099968630922719</v>
      </c>
      <c r="H121" s="98">
        <v>2.088667621852891</v>
      </c>
      <c r="I121" s="98">
        <v>-54.362744647820485</v>
      </c>
      <c r="J121" s="98">
        <v>-24.911143006594948</v>
      </c>
      <c r="K121" s="98">
        <v>-7.6062089792823144</v>
      </c>
      <c r="L121" s="98">
        <v>-9.2975968959493223</v>
      </c>
      <c r="M121" s="98">
        <v>-31.706160066455023</v>
      </c>
      <c r="N121" s="100">
        <v>8.1487857791326057</v>
      </c>
    </row>
    <row r="122" spans="1:14" ht="15">
      <c r="A122" s="95" t="s">
        <v>357</v>
      </c>
      <c r="B122" s="95" t="s">
        <v>358</v>
      </c>
      <c r="C122" s="95">
        <v>5.8361198573758211</v>
      </c>
      <c r="D122" s="95">
        <v>-9.845785188887346</v>
      </c>
      <c r="E122" s="95">
        <v>6.309403633473587</v>
      </c>
      <c r="F122" s="96">
        <v>-19.036230777948383</v>
      </c>
      <c r="G122" s="95">
        <v>31.285179064846623</v>
      </c>
      <c r="H122" s="95">
        <v>11.199350616242555</v>
      </c>
      <c r="I122" s="95">
        <v>-34.048831342026574</v>
      </c>
      <c r="J122" s="95">
        <v>-8.8254131044421928</v>
      </c>
      <c r="K122" s="95">
        <v>13.985364165238924</v>
      </c>
      <c r="L122" s="95">
        <v>2.7092969227439534</v>
      </c>
      <c r="M122" s="95">
        <v>-13.39950723111123</v>
      </c>
      <c r="N122" s="97">
        <v>23.4156864387989</v>
      </c>
    </row>
    <row r="123" spans="1:14" ht="15">
      <c r="A123" s="98" t="s">
        <v>359</v>
      </c>
      <c r="B123" s="98" t="s">
        <v>360</v>
      </c>
      <c r="C123" s="98">
        <v>7.8350624506705602</v>
      </c>
      <c r="D123" s="98">
        <v>-5.1838444072310086</v>
      </c>
      <c r="E123" s="98">
        <v>5.8610916178377215</v>
      </c>
      <c r="F123" s="99">
        <v>-4.5019323735541183</v>
      </c>
      <c r="G123" s="98">
        <v>25.316106937481251</v>
      </c>
      <c r="H123" s="98">
        <v>13.88334237700688</v>
      </c>
      <c r="I123" s="98">
        <v>-35.568863437031752</v>
      </c>
      <c r="J123" s="98">
        <v>-8.7674125049719507</v>
      </c>
      <c r="K123" s="98">
        <v>18.537256180478078</v>
      </c>
      <c r="L123" s="98">
        <v>6.7105217612329682</v>
      </c>
      <c r="M123" s="98">
        <v>-3.816554637267533</v>
      </c>
      <c r="N123" s="100">
        <v>25.890385286486595</v>
      </c>
    </row>
    <row r="124" spans="1:14" ht="15">
      <c r="A124" s="95" t="s">
        <v>361</v>
      </c>
      <c r="B124" s="95" t="s">
        <v>362</v>
      </c>
      <c r="C124" s="95">
        <v>2.319378218676027</v>
      </c>
      <c r="D124" s="95">
        <v>-6.5036062945537099</v>
      </c>
      <c r="E124" s="95">
        <v>0.99649039519695837</v>
      </c>
      <c r="F124" s="96">
        <v>-7.0115389340065555</v>
      </c>
      <c r="G124" s="95">
        <v>9.803162432305923</v>
      </c>
      <c r="H124" s="95">
        <v>13.031356422184338</v>
      </c>
      <c r="I124" s="95">
        <v>-29.55737717443774</v>
      </c>
      <c r="J124" s="95">
        <v>-11.235825377378694</v>
      </c>
      <c r="K124" s="95">
        <v>8.1995226483390304</v>
      </c>
      <c r="L124" s="95">
        <v>3.4358465583380626</v>
      </c>
      <c r="M124" s="95">
        <v>1.5692851122343532</v>
      </c>
      <c r="N124" s="97">
        <v>18.021887710930539</v>
      </c>
    </row>
    <row r="125" spans="1:14" ht="15">
      <c r="A125" s="98" t="s">
        <v>363</v>
      </c>
      <c r="B125" s="98" t="s">
        <v>364</v>
      </c>
      <c r="C125" s="98">
        <v>-2.1022107058400574</v>
      </c>
      <c r="D125" s="98">
        <v>-9.2039474778320418</v>
      </c>
      <c r="E125" s="98">
        <v>-1.6617047148973274</v>
      </c>
      <c r="F125" s="99">
        <v>-20.059885780806532</v>
      </c>
      <c r="G125" s="98">
        <v>-2.4736969311413892</v>
      </c>
      <c r="H125" s="98">
        <v>10.88407274139751</v>
      </c>
      <c r="I125" s="98">
        <v>-48.074420734571341</v>
      </c>
      <c r="J125" s="98">
        <v>-11.851966547521808</v>
      </c>
      <c r="K125" s="98">
        <v>6.2200471367731991</v>
      </c>
      <c r="L125" s="98">
        <v>-2.5155436551679178</v>
      </c>
      <c r="M125" s="98">
        <v>-10.011988829728157</v>
      </c>
      <c r="N125" s="100">
        <v>14.398510253803142</v>
      </c>
    </row>
    <row r="126" spans="1:14" ht="15">
      <c r="A126" s="95" t="s">
        <v>365</v>
      </c>
      <c r="B126" s="95" t="s">
        <v>366</v>
      </c>
      <c r="C126" s="95">
        <v>11.981580406909265</v>
      </c>
      <c r="D126" s="95">
        <v>7.935101658576138</v>
      </c>
      <c r="E126" s="95">
        <v>-2.8377405785876775</v>
      </c>
      <c r="F126" s="96">
        <v>61.792156490951911</v>
      </c>
      <c r="G126" s="95">
        <v>36.351669958163811</v>
      </c>
      <c r="H126" s="95">
        <v>21.523000068218188</v>
      </c>
      <c r="I126" s="95">
        <v>15.372631567315409</v>
      </c>
      <c r="J126" s="95">
        <v>18.457343794302837</v>
      </c>
      <c r="K126" s="95">
        <v>60.596956378624391</v>
      </c>
      <c r="L126" s="95">
        <v>23.48171343964227</v>
      </c>
      <c r="M126" s="95">
        <v>64.605415261086847</v>
      </c>
      <c r="N126" s="97">
        <v>38.591263206982696</v>
      </c>
    </row>
    <row r="127" spans="1:14" ht="15">
      <c r="A127" s="98" t="s">
        <v>367</v>
      </c>
      <c r="B127" s="98" t="s">
        <v>368</v>
      </c>
      <c r="C127" s="98">
        <v>11.024744469514935</v>
      </c>
      <c r="D127" s="98">
        <v>15.61280192569483</v>
      </c>
      <c r="E127" s="98">
        <v>-3.653227027144712</v>
      </c>
      <c r="F127" s="99">
        <v>102.15127018087928</v>
      </c>
      <c r="G127" s="98">
        <v>7.4904376071205148</v>
      </c>
      <c r="H127" s="98">
        <v>16.328607990705414</v>
      </c>
      <c r="I127" s="98">
        <v>33.233326339383559</v>
      </c>
      <c r="J127" s="98">
        <v>16.646679158902966</v>
      </c>
      <c r="K127" s="98">
        <v>38.988328305705046</v>
      </c>
      <c r="L127" s="98">
        <v>18.500394704123302</v>
      </c>
      <c r="M127" s="98">
        <v>49.825822948944264</v>
      </c>
      <c r="N127" s="100">
        <v>14.690355882167383</v>
      </c>
    </row>
    <row r="128" spans="1:14" ht="15">
      <c r="A128" s="95" t="s">
        <v>369</v>
      </c>
      <c r="B128" s="95" t="s">
        <v>370</v>
      </c>
      <c r="C128" s="95">
        <v>0.76540897839223465</v>
      </c>
      <c r="D128" s="95">
        <v>3.5391591769988517</v>
      </c>
      <c r="E128" s="95">
        <v>-3.22027407232367</v>
      </c>
      <c r="F128" s="96">
        <v>19.066419431860602</v>
      </c>
      <c r="G128" s="95">
        <v>-15.980074121823662</v>
      </c>
      <c r="H128" s="95">
        <v>5.7057180676835628</v>
      </c>
      <c r="I128" s="95">
        <v>-12.730426982819477</v>
      </c>
      <c r="J128" s="95">
        <v>-7.0990286443767259</v>
      </c>
      <c r="K128" s="95">
        <v>16.461378493213317</v>
      </c>
      <c r="L128" s="95">
        <v>3.4585176984933241</v>
      </c>
      <c r="M128" s="95">
        <v>17.144432373793528</v>
      </c>
      <c r="N128" s="97">
        <v>-5.7688625715308088</v>
      </c>
    </row>
    <row r="129" spans="1:14" ht="15">
      <c r="A129" s="98" t="s">
        <v>371</v>
      </c>
      <c r="B129" s="98" t="s">
        <v>372</v>
      </c>
      <c r="C129" s="98">
        <v>-6.031677272664993</v>
      </c>
      <c r="D129" s="98">
        <v>-5.9598288582079721</v>
      </c>
      <c r="E129" s="98">
        <v>-4.0957140361465587</v>
      </c>
      <c r="F129" s="99">
        <v>-0.91016409053041869</v>
      </c>
      <c r="G129" s="98">
        <v>-22.654587294144434</v>
      </c>
      <c r="H129" s="98">
        <v>1.9795424029795727</v>
      </c>
      <c r="I129" s="98">
        <v>-5.8186034466585106</v>
      </c>
      <c r="J129" s="98">
        <v>-12.840997755350703</v>
      </c>
      <c r="K129" s="98">
        <v>-6.9863632038185468</v>
      </c>
      <c r="L129" s="98">
        <v>-5.5329681919159874</v>
      </c>
      <c r="M129" s="98">
        <v>-0.63788131055988462</v>
      </c>
      <c r="N129" s="100">
        <v>-12.155615683084664</v>
      </c>
    </row>
    <row r="130" spans="1:14" ht="15">
      <c r="A130" s="95" t="s">
        <v>373</v>
      </c>
      <c r="B130" s="95" t="s">
        <v>374</v>
      </c>
      <c r="C130" s="95">
        <v>-3.5301546851237431</v>
      </c>
      <c r="D130" s="95">
        <v>-6.5653483497476461</v>
      </c>
      <c r="E130" s="95">
        <v>-0.51457830409362693</v>
      </c>
      <c r="F130" s="96">
        <v>-2.3219131903815415</v>
      </c>
      <c r="G130" s="95">
        <v>-19.621988018815127</v>
      </c>
      <c r="H130" s="95">
        <v>5.2563701888542091</v>
      </c>
      <c r="I130" s="95">
        <v>-9.4346881473067903</v>
      </c>
      <c r="J130" s="95">
        <v>-5.9898035516073751</v>
      </c>
      <c r="K130" s="95">
        <v>-4.2338727816376709</v>
      </c>
      <c r="L130" s="95">
        <v>-2.8094021285037463</v>
      </c>
      <c r="M130" s="95">
        <v>1.0825369642533333</v>
      </c>
      <c r="N130" s="97">
        <v>-6.0479395556216282</v>
      </c>
    </row>
    <row r="131" spans="1:14" ht="15">
      <c r="A131" s="98" t="s">
        <v>375</v>
      </c>
      <c r="B131" s="98" t="s">
        <v>376</v>
      </c>
      <c r="C131" s="98">
        <v>-0.1626912578907902</v>
      </c>
      <c r="D131" s="98">
        <v>-3.5661344795626215</v>
      </c>
      <c r="E131" s="98">
        <v>0.48411332239204352</v>
      </c>
      <c r="F131" s="99">
        <v>5.2465169423618452</v>
      </c>
      <c r="G131" s="98">
        <v>-12.315073340646276</v>
      </c>
      <c r="H131" s="98">
        <v>11.921777878004258</v>
      </c>
      <c r="I131" s="98">
        <v>21.154135287449584</v>
      </c>
      <c r="J131" s="98">
        <v>-7.823554609534189</v>
      </c>
      <c r="K131" s="98">
        <v>-2.9258623433854991</v>
      </c>
      <c r="L131" s="98">
        <v>-0.62281282864679044</v>
      </c>
      <c r="M131" s="98">
        <v>1.4476456209413513</v>
      </c>
      <c r="N131" s="100">
        <v>-7.9760498136418061</v>
      </c>
    </row>
    <row r="132" spans="1:14" ht="15">
      <c r="A132" s="95" t="s">
        <v>377</v>
      </c>
      <c r="B132" s="95" t="s">
        <v>378</v>
      </c>
      <c r="C132" s="95">
        <v>4.7188872630300027</v>
      </c>
      <c r="D132" s="95">
        <v>11.047856025286817</v>
      </c>
      <c r="E132" s="95">
        <v>0.25816377808294266</v>
      </c>
      <c r="F132" s="96">
        <v>52.863610209914192</v>
      </c>
      <c r="G132" s="95">
        <v>-1.1202862193626539</v>
      </c>
      <c r="H132" s="95">
        <v>3.5558882414332471</v>
      </c>
      <c r="I132" s="95">
        <v>19.371674584028177</v>
      </c>
      <c r="J132" s="95">
        <v>8.1242240903580232</v>
      </c>
      <c r="K132" s="95">
        <v>4.8284677178791924</v>
      </c>
      <c r="L132" s="95">
        <v>3.4570337016690322</v>
      </c>
      <c r="M132" s="95">
        <v>3.2923820276344662</v>
      </c>
      <c r="N132" s="97">
        <v>-4.1997949944798325</v>
      </c>
    </row>
    <row r="133" spans="1:14" ht="15">
      <c r="A133" s="98" t="s">
        <v>379</v>
      </c>
      <c r="B133" s="98" t="s">
        <v>380</v>
      </c>
      <c r="C133" s="98">
        <v>-0.14367710919621635</v>
      </c>
      <c r="D133" s="98">
        <v>7.5806420102449312</v>
      </c>
      <c r="E133" s="98">
        <v>0.86346139391184629</v>
      </c>
      <c r="F133" s="99">
        <v>5.4817810666297984</v>
      </c>
      <c r="G133" s="98">
        <v>-13.557167735934561</v>
      </c>
      <c r="H133" s="98">
        <v>9.1372894373636946</v>
      </c>
      <c r="I133" s="98">
        <v>13.226796518385964</v>
      </c>
      <c r="J133" s="98">
        <v>1.9642793233035638</v>
      </c>
      <c r="K133" s="98">
        <v>-9.2829622022459812</v>
      </c>
      <c r="L133" s="98">
        <v>-1.8530952668331491</v>
      </c>
      <c r="M133" s="98">
        <v>-3.1906529557342522</v>
      </c>
      <c r="N133" s="100">
        <v>-9.831127233870717</v>
      </c>
    </row>
    <row r="134" spans="1:14" ht="15">
      <c r="A134" s="95" t="s">
        <v>381</v>
      </c>
      <c r="B134" s="95" t="s">
        <v>382</v>
      </c>
      <c r="C134" s="95">
        <v>-1.9944322296978512</v>
      </c>
      <c r="D134" s="95">
        <v>23.654578272166148</v>
      </c>
      <c r="E134" s="95">
        <v>0.55162442284812929</v>
      </c>
      <c r="F134" s="96">
        <v>-11.093493933339161</v>
      </c>
      <c r="G134" s="95">
        <v>-11.668004559772982</v>
      </c>
      <c r="H134" s="95">
        <v>5.3083729427259252</v>
      </c>
      <c r="I134" s="95">
        <v>15.689385535319268</v>
      </c>
      <c r="J134" s="95">
        <v>0.87176827498083309</v>
      </c>
      <c r="K134" s="95">
        <v>-20.495889407669022</v>
      </c>
      <c r="L134" s="95">
        <v>-3.8725008884565426</v>
      </c>
      <c r="M134" s="95">
        <v>-6.2757928310543054</v>
      </c>
      <c r="N134" s="97">
        <v>-10.381660015834504</v>
      </c>
    </row>
    <row r="135" spans="1:14" ht="15">
      <c r="A135" s="98" t="s">
        <v>383</v>
      </c>
      <c r="B135" s="98" t="s">
        <v>384</v>
      </c>
      <c r="C135" s="98">
        <v>2.9599716014684363</v>
      </c>
      <c r="D135" s="98">
        <v>34.496913770061902</v>
      </c>
      <c r="E135" s="98">
        <v>3.2244539371926617</v>
      </c>
      <c r="F135" s="99">
        <v>-12.411153230044592</v>
      </c>
      <c r="G135" s="98">
        <v>-3.4904031657255752</v>
      </c>
      <c r="H135" s="98">
        <v>5.5488854973752666</v>
      </c>
      <c r="I135" s="98">
        <v>22.102486152096024</v>
      </c>
      <c r="J135" s="98">
        <v>7.7952603277968935</v>
      </c>
      <c r="K135" s="98">
        <v>-9.2463745575432235</v>
      </c>
      <c r="L135" s="98">
        <v>0.63722476910683667</v>
      </c>
      <c r="M135" s="98">
        <v>-0.98533133974038067</v>
      </c>
      <c r="N135" s="100">
        <v>-10.496566367816484</v>
      </c>
    </row>
    <row r="136" spans="1:14" ht="15">
      <c r="A136" s="95" t="s">
        <v>82</v>
      </c>
      <c r="B136" s="95" t="s">
        <v>385</v>
      </c>
      <c r="C136" s="95" t="s">
        <v>105</v>
      </c>
      <c r="D136" s="95" t="s">
        <v>105</v>
      </c>
      <c r="E136" s="95" t="s">
        <v>105</v>
      </c>
      <c r="F136" s="96" t="s">
        <v>105</v>
      </c>
      <c r="G136" s="95" t="s">
        <v>105</v>
      </c>
      <c r="H136" s="95" t="s">
        <v>105</v>
      </c>
      <c r="I136" s="95" t="s">
        <v>105</v>
      </c>
      <c r="J136" s="95" t="s">
        <v>105</v>
      </c>
      <c r="K136" s="95" t="s">
        <v>105</v>
      </c>
      <c r="L136" s="95" t="s">
        <v>105</v>
      </c>
      <c r="M136" s="95" t="s">
        <v>105</v>
      </c>
      <c r="N136" s="97" t="s">
        <v>105</v>
      </c>
    </row>
    <row r="137" spans="1:14" ht="15">
      <c r="A137" s="98" t="str">
        <f t="shared" ref="A120:A145" si="0">IF(C137="-","",RIGHT(B137,6)&amp;" "&amp;LEFT(B137,4))</f>
        <v/>
      </c>
      <c r="B137" s="98" t="str">
        <f>'[4]GRAF - BIMESTRAL'!T136</f>
        <v>2023 1º Bim</v>
      </c>
      <c r="C137" s="98" t="str">
        <f>IFERROR(VLOOKUP($B137,'[4]GRAF - BIMESTRAL'!$T$4:$AF$250,C$2,0),"-")</f>
        <v>-</v>
      </c>
      <c r="D137" s="98" t="str">
        <f>IFERROR(VLOOKUP($B137,'[4]GRAF - BIMESTRAL'!$T$4:$AF$250,D$2,0),"-")</f>
        <v>-</v>
      </c>
      <c r="E137" s="98" t="str">
        <f>IFERROR(VLOOKUP($B137,'[4]GRAF - BIMESTRAL'!$T$4:$AF$250,E$2,0),"-")</f>
        <v>-</v>
      </c>
      <c r="F137" s="99" t="str">
        <f>IFERROR(VLOOKUP($B137,'[4]GRAF - BIMESTRAL'!$T$4:$AF$250,F$2,0),"-")</f>
        <v>-</v>
      </c>
      <c r="G137" s="98" t="str">
        <f>IFERROR(VLOOKUP($B137,'[4]GRAF - BIMESTRAL'!$T$4:$AF$250,G$2,0),"-")</f>
        <v>-</v>
      </c>
      <c r="H137" s="98" t="str">
        <f>IFERROR(VLOOKUP($B137,'[4]GRAF - BIMESTRAL'!$T$4:$AF$250,H$2,0),"-")</f>
        <v>-</v>
      </c>
      <c r="I137" s="98" t="str">
        <f>IFERROR(VLOOKUP($B137,'[4]GRAF - BIMESTRAL'!$T$4:$AF$250,I$2,0),"-")</f>
        <v>-</v>
      </c>
      <c r="J137" s="98" t="str">
        <f>IFERROR(VLOOKUP($B137,'[4]GRAF - BIMESTRAL'!$T$4:$AF$250,J$2,0),"-")</f>
        <v>-</v>
      </c>
      <c r="K137" s="98" t="str">
        <f>IFERROR(VLOOKUP($B137,'[4]GRAF - BIMESTRAL'!$T$4:$AF$250,K$2,0),"-")</f>
        <v>-</v>
      </c>
      <c r="L137" s="98" t="str">
        <f>IFERROR(VLOOKUP($B137,'[4]GRAF - BIMESTRAL'!$T$4:$AF$250,L$2,0),"-")</f>
        <v>-</v>
      </c>
      <c r="M137" s="98" t="str">
        <f>IFERROR(VLOOKUP($B137,'[4]GRAF - BIMESTRAL'!$T$4:$AF$250,M$2,0),"-")</f>
        <v>-</v>
      </c>
      <c r="N137" s="100" t="str">
        <f>IFERROR(VLOOKUP($B137,'[4]GRAF - BIMESTRAL'!$T$4:$AF$250,N$2,0),"-")</f>
        <v>-</v>
      </c>
    </row>
    <row r="138" spans="1:14" ht="15">
      <c r="A138" s="95" t="str">
        <f t="shared" si="0"/>
        <v/>
      </c>
      <c r="B138" s="95" t="str">
        <f>'[4]GRAF - BIMESTRAL'!T137</f>
        <v>2023 2º Bim</v>
      </c>
      <c r="C138" s="95" t="str">
        <f>IFERROR(VLOOKUP($B138,'[4]GRAF - BIMESTRAL'!$T$4:$AF$250,C$2,0),"-")</f>
        <v>-</v>
      </c>
      <c r="D138" s="95" t="str">
        <f>IFERROR(VLOOKUP($B138,'[4]GRAF - BIMESTRAL'!$T$4:$AF$250,D$2,0),"-")</f>
        <v>-</v>
      </c>
      <c r="E138" s="95" t="str">
        <f>IFERROR(VLOOKUP($B138,'[4]GRAF - BIMESTRAL'!$T$4:$AF$250,E$2,0),"-")</f>
        <v>-</v>
      </c>
      <c r="F138" s="96" t="str">
        <f>IFERROR(VLOOKUP($B138,'[4]GRAF - BIMESTRAL'!$T$4:$AF$250,F$2,0),"-")</f>
        <v>-</v>
      </c>
      <c r="G138" s="95" t="str">
        <f>IFERROR(VLOOKUP($B138,'[4]GRAF - BIMESTRAL'!$T$4:$AF$250,G$2,0),"-")</f>
        <v>-</v>
      </c>
      <c r="H138" s="95" t="str">
        <f>IFERROR(VLOOKUP($B138,'[4]GRAF - BIMESTRAL'!$T$4:$AF$250,H$2,0),"-")</f>
        <v>-</v>
      </c>
      <c r="I138" s="95" t="str">
        <f>IFERROR(VLOOKUP($B138,'[4]GRAF - BIMESTRAL'!$T$4:$AF$250,I$2,0),"-")</f>
        <v>-</v>
      </c>
      <c r="J138" s="95" t="str">
        <f>IFERROR(VLOOKUP($B138,'[4]GRAF - BIMESTRAL'!$T$4:$AF$250,J$2,0),"-")</f>
        <v>-</v>
      </c>
      <c r="K138" s="95" t="str">
        <f>IFERROR(VLOOKUP($B138,'[4]GRAF - BIMESTRAL'!$T$4:$AF$250,K$2,0),"-")</f>
        <v>-</v>
      </c>
      <c r="L138" s="95" t="str">
        <f>IFERROR(VLOOKUP($B138,'[4]GRAF - BIMESTRAL'!$T$4:$AF$250,L$2,0),"-")</f>
        <v>-</v>
      </c>
      <c r="M138" s="95" t="str">
        <f>IFERROR(VLOOKUP($B138,'[4]GRAF - BIMESTRAL'!$T$4:$AF$250,M$2,0),"-")</f>
        <v>-</v>
      </c>
      <c r="N138" s="97" t="str">
        <f>IFERROR(VLOOKUP($B138,'[4]GRAF - BIMESTRAL'!$T$4:$AF$250,N$2,0),"-")</f>
        <v>-</v>
      </c>
    </row>
    <row r="139" spans="1:14" ht="15">
      <c r="A139" s="98" t="str">
        <f t="shared" si="0"/>
        <v/>
      </c>
      <c r="B139" s="98" t="str">
        <f>'[4]GRAF - BIMESTRAL'!T138</f>
        <v>2023 3º Bim</v>
      </c>
      <c r="C139" s="98" t="str">
        <f>IFERROR(VLOOKUP($B139,'[4]GRAF - BIMESTRAL'!$T$4:$AF$250,C$2,0),"-")</f>
        <v>-</v>
      </c>
      <c r="D139" s="98" t="str">
        <f>IFERROR(VLOOKUP($B139,'[4]GRAF - BIMESTRAL'!$T$4:$AF$250,D$2,0),"-")</f>
        <v>-</v>
      </c>
      <c r="E139" s="98" t="str">
        <f>IFERROR(VLOOKUP($B139,'[4]GRAF - BIMESTRAL'!$T$4:$AF$250,E$2,0),"-")</f>
        <v>-</v>
      </c>
      <c r="F139" s="99" t="str">
        <f>IFERROR(VLOOKUP($B139,'[4]GRAF - BIMESTRAL'!$T$4:$AF$250,F$2,0),"-")</f>
        <v>-</v>
      </c>
      <c r="G139" s="98" t="str">
        <f>IFERROR(VLOOKUP($B139,'[4]GRAF - BIMESTRAL'!$T$4:$AF$250,G$2,0),"-")</f>
        <v>-</v>
      </c>
      <c r="H139" s="98" t="str">
        <f>IFERROR(VLOOKUP($B139,'[4]GRAF - BIMESTRAL'!$T$4:$AF$250,H$2,0),"-")</f>
        <v>-</v>
      </c>
      <c r="I139" s="98" t="str">
        <f>IFERROR(VLOOKUP($B139,'[4]GRAF - BIMESTRAL'!$T$4:$AF$250,I$2,0),"-")</f>
        <v>-</v>
      </c>
      <c r="J139" s="98" t="str">
        <f>IFERROR(VLOOKUP($B139,'[4]GRAF - BIMESTRAL'!$T$4:$AF$250,J$2,0),"-")</f>
        <v>-</v>
      </c>
      <c r="K139" s="98" t="str">
        <f>IFERROR(VLOOKUP($B139,'[4]GRAF - BIMESTRAL'!$T$4:$AF$250,K$2,0),"-")</f>
        <v>-</v>
      </c>
      <c r="L139" s="98" t="str">
        <f>IFERROR(VLOOKUP($B139,'[4]GRAF - BIMESTRAL'!$T$4:$AF$250,L$2,0),"-")</f>
        <v>-</v>
      </c>
      <c r="M139" s="98" t="str">
        <f>IFERROR(VLOOKUP($B139,'[4]GRAF - BIMESTRAL'!$T$4:$AF$250,M$2,0),"-")</f>
        <v>-</v>
      </c>
      <c r="N139" s="100" t="str">
        <f>IFERROR(VLOOKUP($B139,'[4]GRAF - BIMESTRAL'!$T$4:$AF$250,N$2,0),"-")</f>
        <v>-</v>
      </c>
    </row>
    <row r="140" spans="1:14" ht="15">
      <c r="A140" s="95" t="str">
        <f t="shared" si="0"/>
        <v/>
      </c>
      <c r="B140" s="95" t="str">
        <f>'[4]GRAF - BIMESTRAL'!T139</f>
        <v>2023 4º Bim</v>
      </c>
      <c r="C140" s="95" t="str">
        <f>IFERROR(VLOOKUP($B140,'[4]GRAF - BIMESTRAL'!$T$4:$AF$250,C$2,0),"-")</f>
        <v>-</v>
      </c>
      <c r="D140" s="95" t="str">
        <f>IFERROR(VLOOKUP($B140,'[4]GRAF - BIMESTRAL'!$T$4:$AF$250,D$2,0),"-")</f>
        <v>-</v>
      </c>
      <c r="E140" s="95" t="str">
        <f>IFERROR(VLOOKUP($B140,'[4]GRAF - BIMESTRAL'!$T$4:$AF$250,E$2,0),"-")</f>
        <v>-</v>
      </c>
      <c r="F140" s="96" t="str">
        <f>IFERROR(VLOOKUP($B140,'[4]GRAF - BIMESTRAL'!$T$4:$AF$250,F$2,0),"-")</f>
        <v>-</v>
      </c>
      <c r="G140" s="95" t="str">
        <f>IFERROR(VLOOKUP($B140,'[4]GRAF - BIMESTRAL'!$T$4:$AF$250,G$2,0),"-")</f>
        <v>-</v>
      </c>
      <c r="H140" s="95" t="str">
        <f>IFERROR(VLOOKUP($B140,'[4]GRAF - BIMESTRAL'!$T$4:$AF$250,H$2,0),"-")</f>
        <v>-</v>
      </c>
      <c r="I140" s="95" t="str">
        <f>IFERROR(VLOOKUP($B140,'[4]GRAF - BIMESTRAL'!$T$4:$AF$250,I$2,0),"-")</f>
        <v>-</v>
      </c>
      <c r="J140" s="95" t="str">
        <f>IFERROR(VLOOKUP($B140,'[4]GRAF - BIMESTRAL'!$T$4:$AF$250,J$2,0),"-")</f>
        <v>-</v>
      </c>
      <c r="K140" s="95" t="str">
        <f>IFERROR(VLOOKUP($B140,'[4]GRAF - BIMESTRAL'!$T$4:$AF$250,K$2,0),"-")</f>
        <v>-</v>
      </c>
      <c r="L140" s="95" t="str">
        <f>IFERROR(VLOOKUP($B140,'[4]GRAF - BIMESTRAL'!$T$4:$AF$250,L$2,0),"-")</f>
        <v>-</v>
      </c>
      <c r="M140" s="95" t="str">
        <f>IFERROR(VLOOKUP($B140,'[4]GRAF - BIMESTRAL'!$T$4:$AF$250,M$2,0),"-")</f>
        <v>-</v>
      </c>
      <c r="N140" s="97" t="str">
        <f>IFERROR(VLOOKUP($B140,'[4]GRAF - BIMESTRAL'!$T$4:$AF$250,N$2,0),"-")</f>
        <v>-</v>
      </c>
    </row>
    <row r="141" spans="1:14" ht="15">
      <c r="A141" s="98" t="str">
        <f t="shared" si="0"/>
        <v/>
      </c>
      <c r="B141" s="98" t="str">
        <f>'[4]GRAF - BIMESTRAL'!T140</f>
        <v>2023 5º Bim</v>
      </c>
      <c r="C141" s="98" t="str">
        <f>IFERROR(VLOOKUP($B141,'[4]GRAF - BIMESTRAL'!$T$4:$AF$250,C$2,0),"-")</f>
        <v>-</v>
      </c>
      <c r="D141" s="98" t="str">
        <f>IFERROR(VLOOKUP($B141,'[4]GRAF - BIMESTRAL'!$T$4:$AF$250,D$2,0),"-")</f>
        <v>-</v>
      </c>
      <c r="E141" s="98" t="str">
        <f>IFERROR(VLOOKUP($B141,'[4]GRAF - BIMESTRAL'!$T$4:$AF$250,E$2,0),"-")</f>
        <v>-</v>
      </c>
      <c r="F141" s="99" t="str">
        <f>IFERROR(VLOOKUP($B141,'[4]GRAF - BIMESTRAL'!$T$4:$AF$250,F$2,0),"-")</f>
        <v>-</v>
      </c>
      <c r="G141" s="98" t="str">
        <f>IFERROR(VLOOKUP($B141,'[4]GRAF - BIMESTRAL'!$T$4:$AF$250,G$2,0),"-")</f>
        <v>-</v>
      </c>
      <c r="H141" s="98" t="str">
        <f>IFERROR(VLOOKUP($B141,'[4]GRAF - BIMESTRAL'!$T$4:$AF$250,H$2,0),"-")</f>
        <v>-</v>
      </c>
      <c r="I141" s="98" t="str">
        <f>IFERROR(VLOOKUP($B141,'[4]GRAF - BIMESTRAL'!$T$4:$AF$250,I$2,0),"-")</f>
        <v>-</v>
      </c>
      <c r="J141" s="98" t="str">
        <f>IFERROR(VLOOKUP($B141,'[4]GRAF - BIMESTRAL'!$T$4:$AF$250,J$2,0),"-")</f>
        <v>-</v>
      </c>
      <c r="K141" s="98" t="str">
        <f>IFERROR(VLOOKUP($B141,'[4]GRAF - BIMESTRAL'!$T$4:$AF$250,K$2,0),"-")</f>
        <v>-</v>
      </c>
      <c r="L141" s="98" t="str">
        <f>IFERROR(VLOOKUP($B141,'[4]GRAF - BIMESTRAL'!$T$4:$AF$250,L$2,0),"-")</f>
        <v>-</v>
      </c>
      <c r="M141" s="98" t="str">
        <f>IFERROR(VLOOKUP($B141,'[4]GRAF - BIMESTRAL'!$T$4:$AF$250,M$2,0),"-")</f>
        <v>-</v>
      </c>
      <c r="N141" s="100" t="str">
        <f>IFERROR(VLOOKUP($B141,'[4]GRAF - BIMESTRAL'!$T$4:$AF$250,N$2,0),"-")</f>
        <v>-</v>
      </c>
    </row>
    <row r="142" spans="1:14" ht="15">
      <c r="A142" s="95" t="str">
        <f t="shared" si="0"/>
        <v/>
      </c>
      <c r="B142" s="95" t="str">
        <f>'[4]GRAF - BIMESTRAL'!T141</f>
        <v>2023 6º Bim</v>
      </c>
      <c r="C142" s="95" t="str">
        <f>IFERROR(VLOOKUP($B142,'[4]GRAF - BIMESTRAL'!$T$4:$AF$250,C$2,0),"-")</f>
        <v>-</v>
      </c>
      <c r="D142" s="95" t="str">
        <f>IFERROR(VLOOKUP($B142,'[4]GRAF - BIMESTRAL'!$T$4:$AF$250,D$2,0),"-")</f>
        <v>-</v>
      </c>
      <c r="E142" s="95" t="str">
        <f>IFERROR(VLOOKUP($B142,'[4]GRAF - BIMESTRAL'!$T$4:$AF$250,E$2,0),"-")</f>
        <v>-</v>
      </c>
      <c r="F142" s="96" t="str">
        <f>IFERROR(VLOOKUP($B142,'[4]GRAF - BIMESTRAL'!$T$4:$AF$250,F$2,0),"-")</f>
        <v>-</v>
      </c>
      <c r="G142" s="95" t="str">
        <f>IFERROR(VLOOKUP($B142,'[4]GRAF - BIMESTRAL'!$T$4:$AF$250,G$2,0),"-")</f>
        <v>-</v>
      </c>
      <c r="H142" s="95" t="str">
        <f>IFERROR(VLOOKUP($B142,'[4]GRAF - BIMESTRAL'!$T$4:$AF$250,H$2,0),"-")</f>
        <v>-</v>
      </c>
      <c r="I142" s="95" t="str">
        <f>IFERROR(VLOOKUP($B142,'[4]GRAF - BIMESTRAL'!$T$4:$AF$250,I$2,0),"-")</f>
        <v>-</v>
      </c>
      <c r="J142" s="95" t="str">
        <f>IFERROR(VLOOKUP($B142,'[4]GRAF - BIMESTRAL'!$T$4:$AF$250,J$2,0),"-")</f>
        <v>-</v>
      </c>
      <c r="K142" s="95" t="str">
        <f>IFERROR(VLOOKUP($B142,'[4]GRAF - BIMESTRAL'!$T$4:$AF$250,K$2,0),"-")</f>
        <v>-</v>
      </c>
      <c r="L142" s="95" t="str">
        <f>IFERROR(VLOOKUP($B142,'[4]GRAF - BIMESTRAL'!$T$4:$AF$250,L$2,0),"-")</f>
        <v>-</v>
      </c>
      <c r="M142" s="95" t="str">
        <f>IFERROR(VLOOKUP($B142,'[4]GRAF - BIMESTRAL'!$T$4:$AF$250,M$2,0),"-")</f>
        <v>-</v>
      </c>
      <c r="N142" s="97" t="str">
        <f>IFERROR(VLOOKUP($B142,'[4]GRAF - BIMESTRAL'!$T$4:$AF$250,N$2,0),"-")</f>
        <v>-</v>
      </c>
    </row>
    <row r="143" spans="1:14" ht="15">
      <c r="A143" s="98" t="str">
        <f t="shared" si="0"/>
        <v/>
      </c>
      <c r="B143" s="98" t="str">
        <f>'[4]GRAF - BIMESTRAL'!T142</f>
        <v>2024 1º Bim</v>
      </c>
      <c r="C143" s="98" t="str">
        <f>IFERROR(VLOOKUP($B143,'[4]GRAF - BIMESTRAL'!$T$4:$AF$250,C$2,0),"-")</f>
        <v>-</v>
      </c>
      <c r="D143" s="98" t="str">
        <f>IFERROR(VLOOKUP($B143,'[4]GRAF - BIMESTRAL'!$T$4:$AF$250,D$2,0),"-")</f>
        <v>-</v>
      </c>
      <c r="E143" s="98" t="str">
        <f>IFERROR(VLOOKUP($B143,'[4]GRAF - BIMESTRAL'!$T$4:$AF$250,E$2,0),"-")</f>
        <v>-</v>
      </c>
      <c r="F143" s="99" t="str">
        <f>IFERROR(VLOOKUP($B143,'[4]GRAF - BIMESTRAL'!$T$4:$AF$250,F$2,0),"-")</f>
        <v>-</v>
      </c>
      <c r="G143" s="98" t="str">
        <f>IFERROR(VLOOKUP($B143,'[4]GRAF - BIMESTRAL'!$T$4:$AF$250,G$2,0),"-")</f>
        <v>-</v>
      </c>
      <c r="H143" s="98" t="str">
        <f>IFERROR(VLOOKUP($B143,'[4]GRAF - BIMESTRAL'!$T$4:$AF$250,H$2,0),"-")</f>
        <v>-</v>
      </c>
      <c r="I143" s="98" t="str">
        <f>IFERROR(VLOOKUP($B143,'[4]GRAF - BIMESTRAL'!$T$4:$AF$250,I$2,0),"-")</f>
        <v>-</v>
      </c>
      <c r="J143" s="98" t="str">
        <f>IFERROR(VLOOKUP($B143,'[4]GRAF - BIMESTRAL'!$T$4:$AF$250,J$2,0),"-")</f>
        <v>-</v>
      </c>
      <c r="K143" s="98" t="str">
        <f>IFERROR(VLOOKUP($B143,'[4]GRAF - BIMESTRAL'!$T$4:$AF$250,K$2,0),"-")</f>
        <v>-</v>
      </c>
      <c r="L143" s="98" t="str">
        <f>IFERROR(VLOOKUP($B143,'[4]GRAF - BIMESTRAL'!$T$4:$AF$250,L$2,0),"-")</f>
        <v>-</v>
      </c>
      <c r="M143" s="98" t="str">
        <f>IFERROR(VLOOKUP($B143,'[4]GRAF - BIMESTRAL'!$T$4:$AF$250,M$2,0),"-")</f>
        <v>-</v>
      </c>
      <c r="N143" s="100" t="str">
        <f>IFERROR(VLOOKUP($B143,'[4]GRAF - BIMESTRAL'!$T$4:$AF$250,N$2,0),"-")</f>
        <v>-</v>
      </c>
    </row>
    <row r="144" spans="1:14" ht="15">
      <c r="A144" s="95" t="str">
        <f t="shared" si="0"/>
        <v/>
      </c>
      <c r="B144" s="95" t="str">
        <f>'[4]GRAF - BIMESTRAL'!T143</f>
        <v>2024 2º Bim</v>
      </c>
      <c r="C144" s="95" t="str">
        <f>IFERROR(VLOOKUP($B144,'[4]GRAF - BIMESTRAL'!$T$4:$AF$250,C$2,0),"-")</f>
        <v>-</v>
      </c>
      <c r="D144" s="95" t="str">
        <f>IFERROR(VLOOKUP($B144,'[4]GRAF - BIMESTRAL'!$T$4:$AF$250,D$2,0),"-")</f>
        <v>-</v>
      </c>
      <c r="E144" s="95" t="str">
        <f>IFERROR(VLOOKUP($B144,'[4]GRAF - BIMESTRAL'!$T$4:$AF$250,E$2,0),"-")</f>
        <v>-</v>
      </c>
      <c r="F144" s="96" t="str">
        <f>IFERROR(VLOOKUP($B144,'[4]GRAF - BIMESTRAL'!$T$4:$AF$250,F$2,0),"-")</f>
        <v>-</v>
      </c>
      <c r="G144" s="95" t="str">
        <f>IFERROR(VLOOKUP($B144,'[4]GRAF - BIMESTRAL'!$T$4:$AF$250,G$2,0),"-")</f>
        <v>-</v>
      </c>
      <c r="H144" s="95" t="str">
        <f>IFERROR(VLOOKUP($B144,'[4]GRAF - BIMESTRAL'!$T$4:$AF$250,H$2,0),"-")</f>
        <v>-</v>
      </c>
      <c r="I144" s="95" t="str">
        <f>IFERROR(VLOOKUP($B144,'[4]GRAF - BIMESTRAL'!$T$4:$AF$250,I$2,0),"-")</f>
        <v>-</v>
      </c>
      <c r="J144" s="95" t="str">
        <f>IFERROR(VLOOKUP($B144,'[4]GRAF - BIMESTRAL'!$T$4:$AF$250,J$2,0),"-")</f>
        <v>-</v>
      </c>
      <c r="K144" s="95" t="str">
        <f>IFERROR(VLOOKUP($B144,'[4]GRAF - BIMESTRAL'!$T$4:$AF$250,K$2,0),"-")</f>
        <v>-</v>
      </c>
      <c r="L144" s="95" t="str">
        <f>IFERROR(VLOOKUP($B144,'[4]GRAF - BIMESTRAL'!$T$4:$AF$250,L$2,0),"-")</f>
        <v>-</v>
      </c>
      <c r="M144" s="95" t="str">
        <f>IFERROR(VLOOKUP($B144,'[4]GRAF - BIMESTRAL'!$T$4:$AF$250,M$2,0),"-")</f>
        <v>-</v>
      </c>
      <c r="N144" s="97" t="str">
        <f>IFERROR(VLOOKUP($B144,'[4]GRAF - BIMESTRAL'!$T$4:$AF$250,N$2,0),"-")</f>
        <v>-</v>
      </c>
    </row>
    <row r="145" spans="1:14" ht="15">
      <c r="A145" s="98" t="str">
        <f t="shared" si="0"/>
        <v/>
      </c>
      <c r="B145" s="98" t="str">
        <f>'[4]GRAF - BIMESTRAL'!T144</f>
        <v>2024 3º Bim</v>
      </c>
      <c r="C145" s="98" t="str">
        <f>IFERROR(VLOOKUP($B145,'[4]GRAF - BIMESTRAL'!$T$4:$AF$250,C$2,0),"-")</f>
        <v>-</v>
      </c>
      <c r="D145" s="98" t="str">
        <f>IFERROR(VLOOKUP($B145,'[4]GRAF - BIMESTRAL'!$T$4:$AF$250,D$2,0),"-")</f>
        <v>-</v>
      </c>
      <c r="E145" s="98" t="str">
        <f>IFERROR(VLOOKUP($B145,'[4]GRAF - BIMESTRAL'!$T$4:$AF$250,E$2,0),"-")</f>
        <v>-</v>
      </c>
      <c r="F145" s="99" t="str">
        <f>IFERROR(VLOOKUP($B145,'[4]GRAF - BIMESTRAL'!$T$4:$AF$250,F$2,0),"-")</f>
        <v>-</v>
      </c>
      <c r="G145" s="98" t="str">
        <f>IFERROR(VLOOKUP($B145,'[4]GRAF - BIMESTRAL'!$T$4:$AF$250,G$2,0),"-")</f>
        <v>-</v>
      </c>
      <c r="H145" s="98" t="str">
        <f>IFERROR(VLOOKUP($B145,'[4]GRAF - BIMESTRAL'!$T$4:$AF$250,H$2,0),"-")</f>
        <v>-</v>
      </c>
      <c r="I145" s="98" t="str">
        <f>IFERROR(VLOOKUP($B145,'[4]GRAF - BIMESTRAL'!$T$4:$AF$250,I$2,0),"-")</f>
        <v>-</v>
      </c>
      <c r="J145" s="98" t="str">
        <f>IFERROR(VLOOKUP($B145,'[4]GRAF - BIMESTRAL'!$T$4:$AF$250,J$2,0),"-")</f>
        <v>-</v>
      </c>
      <c r="K145" s="98" t="str">
        <f>IFERROR(VLOOKUP($B145,'[4]GRAF - BIMESTRAL'!$T$4:$AF$250,K$2,0),"-")</f>
        <v>-</v>
      </c>
      <c r="L145" s="98" t="str">
        <f>IFERROR(VLOOKUP($B145,'[4]GRAF - BIMESTRAL'!$T$4:$AF$250,L$2,0),"-")</f>
        <v>-</v>
      </c>
      <c r="M145" s="98" t="str">
        <f>IFERROR(VLOOKUP($B145,'[4]GRAF - BIMESTRAL'!$T$4:$AF$250,M$2,0),"-")</f>
        <v>-</v>
      </c>
      <c r="N145" s="100" t="str">
        <f>IFERROR(VLOOKUP($B145,'[4]GRAF - BIMESTRAL'!$T$4:$AF$250,N$2,0),"-")</f>
        <v>-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2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7"/>
  <sheetViews>
    <sheetView view="pageBreakPreview" zoomScale="60" zoomScaleNormal="100" workbookViewId="0">
      <selection activeCell="J29" sqref="J29"/>
    </sheetView>
  </sheetViews>
  <sheetFormatPr defaultRowHeight="12.75"/>
  <cols>
    <col min="1" max="1" width="16.85546875" style="84" customWidth="1"/>
    <col min="2" max="2" width="16.28515625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84</v>
      </c>
      <c r="B4" s="88" t="s">
        <v>98</v>
      </c>
      <c r="C4" s="89" t="s">
        <v>85</v>
      </c>
      <c r="D4" s="89" t="s">
        <v>86</v>
      </c>
      <c r="E4" s="89" t="s">
        <v>87</v>
      </c>
      <c r="F4" s="89" t="s">
        <v>88</v>
      </c>
      <c r="G4" s="89" t="s">
        <v>89</v>
      </c>
      <c r="H4" s="89" t="s">
        <v>90</v>
      </c>
      <c r="I4" s="89" t="s">
        <v>91</v>
      </c>
      <c r="J4" s="89" t="s">
        <v>92</v>
      </c>
      <c r="K4" s="89" t="s">
        <v>93</v>
      </c>
      <c r="L4" s="89" t="s">
        <v>94</v>
      </c>
      <c r="M4" s="89" t="s">
        <v>95</v>
      </c>
      <c r="N4" s="90" t="s">
        <v>96</v>
      </c>
      <c r="O4" s="91"/>
    </row>
    <row r="5" spans="1:15" ht="18" customHeight="1">
      <c r="A5" s="101" t="s">
        <v>386</v>
      </c>
      <c r="B5" s="92" t="s">
        <v>387</v>
      </c>
      <c r="C5" s="92">
        <v>-0.2</v>
      </c>
      <c r="D5" s="92">
        <v>-8.6</v>
      </c>
      <c r="E5" s="92">
        <v>3</v>
      </c>
      <c r="F5" s="93">
        <v>4.7</v>
      </c>
      <c r="G5" s="92">
        <v>7.2</v>
      </c>
      <c r="H5" s="92" t="s">
        <v>105</v>
      </c>
      <c r="I5" s="92" t="s">
        <v>105</v>
      </c>
      <c r="J5" s="92" t="s">
        <v>105</v>
      </c>
      <c r="K5" s="92" t="s">
        <v>105</v>
      </c>
      <c r="L5" s="92" t="s">
        <v>105</v>
      </c>
      <c r="M5" s="92">
        <v>10.199999999999999</v>
      </c>
      <c r="N5" s="92" t="s">
        <v>105</v>
      </c>
      <c r="O5" s="91"/>
    </row>
    <row r="6" spans="1:15" ht="18" customHeight="1">
      <c r="A6" s="102" t="s">
        <v>388</v>
      </c>
      <c r="B6" s="95" t="s">
        <v>389</v>
      </c>
      <c r="C6" s="95">
        <v>-1.8</v>
      </c>
      <c r="D6" s="95">
        <v>-4</v>
      </c>
      <c r="E6" s="95">
        <v>0.5</v>
      </c>
      <c r="F6" s="96">
        <v>0.6</v>
      </c>
      <c r="G6" s="95">
        <v>0.1</v>
      </c>
      <c r="H6" s="95" t="s">
        <v>105</v>
      </c>
      <c r="I6" s="95" t="s">
        <v>105</v>
      </c>
      <c r="J6" s="95" t="s">
        <v>105</v>
      </c>
      <c r="K6" s="95" t="s">
        <v>105</v>
      </c>
      <c r="L6" s="95" t="s">
        <v>105</v>
      </c>
      <c r="M6" s="95">
        <v>4</v>
      </c>
      <c r="N6" s="95" t="s">
        <v>105</v>
      </c>
      <c r="O6" s="91"/>
    </row>
    <row r="7" spans="1:15" ht="18" customHeight="1">
      <c r="A7" s="103" t="s">
        <v>390</v>
      </c>
      <c r="B7" s="98" t="s">
        <v>391</v>
      </c>
      <c r="C7" s="98">
        <v>-2.7</v>
      </c>
      <c r="D7" s="98">
        <v>0.7</v>
      </c>
      <c r="E7" s="98">
        <v>-1.2</v>
      </c>
      <c r="F7" s="99">
        <v>-1.1000000000000001</v>
      </c>
      <c r="G7" s="98">
        <v>-6.3</v>
      </c>
      <c r="H7" s="98" t="s">
        <v>105</v>
      </c>
      <c r="I7" s="98" t="s">
        <v>105</v>
      </c>
      <c r="J7" s="98" t="s">
        <v>105</v>
      </c>
      <c r="K7" s="98" t="s">
        <v>105</v>
      </c>
      <c r="L7" s="98" t="s">
        <v>105</v>
      </c>
      <c r="M7" s="98">
        <v>-10.8</v>
      </c>
      <c r="N7" s="98" t="s">
        <v>105</v>
      </c>
      <c r="O7" s="91"/>
    </row>
    <row r="8" spans="1:15" ht="18" customHeight="1">
      <c r="A8" s="102" t="s">
        <v>392</v>
      </c>
      <c r="B8" s="95" t="s">
        <v>393</v>
      </c>
      <c r="C8" s="95">
        <v>-1.5</v>
      </c>
      <c r="D8" s="95">
        <v>0.9</v>
      </c>
      <c r="E8" s="95">
        <v>-0.5</v>
      </c>
      <c r="F8" s="96">
        <v>2.5</v>
      </c>
      <c r="G8" s="95">
        <v>-4</v>
      </c>
      <c r="H8" s="95" t="s">
        <v>105</v>
      </c>
      <c r="I8" s="95" t="s">
        <v>105</v>
      </c>
      <c r="J8" s="95" t="s">
        <v>105</v>
      </c>
      <c r="K8" s="95" t="s">
        <v>105</v>
      </c>
      <c r="L8" s="95" t="s">
        <v>105</v>
      </c>
      <c r="M8" s="95">
        <v>-15.8</v>
      </c>
      <c r="N8" s="95" t="s">
        <v>105</v>
      </c>
      <c r="O8" s="91"/>
    </row>
    <row r="9" spans="1:15" ht="18" customHeight="1">
      <c r="A9" s="103" t="s">
        <v>394</v>
      </c>
      <c r="B9" s="98" t="s">
        <v>395</v>
      </c>
      <c r="C9" s="98">
        <v>-0.7</v>
      </c>
      <c r="D9" s="98">
        <v>5.4</v>
      </c>
      <c r="E9" s="98">
        <v>-0.1</v>
      </c>
      <c r="F9" s="99">
        <v>-2.5</v>
      </c>
      <c r="G9" s="98">
        <v>-1.4</v>
      </c>
      <c r="H9" s="98" t="s">
        <v>105</v>
      </c>
      <c r="I9" s="98" t="s">
        <v>105</v>
      </c>
      <c r="J9" s="98" t="s">
        <v>105</v>
      </c>
      <c r="K9" s="98" t="s">
        <v>105</v>
      </c>
      <c r="L9" s="98" t="s">
        <v>105</v>
      </c>
      <c r="M9" s="98">
        <v>-23.4</v>
      </c>
      <c r="N9" s="98" t="s">
        <v>105</v>
      </c>
      <c r="O9" s="91"/>
    </row>
    <row r="10" spans="1:15" ht="18" customHeight="1">
      <c r="A10" s="102" t="s">
        <v>396</v>
      </c>
      <c r="B10" s="95" t="s">
        <v>397</v>
      </c>
      <c r="C10" s="95">
        <v>-0.8</v>
      </c>
      <c r="D10" s="95">
        <v>1.5</v>
      </c>
      <c r="E10" s="95">
        <v>-1.7</v>
      </c>
      <c r="F10" s="96">
        <v>-5.3</v>
      </c>
      <c r="G10" s="95">
        <v>3.9</v>
      </c>
      <c r="H10" s="95" t="s">
        <v>105</v>
      </c>
      <c r="I10" s="95" t="s">
        <v>105</v>
      </c>
      <c r="J10" s="95" t="s">
        <v>105</v>
      </c>
      <c r="K10" s="95" t="s">
        <v>105</v>
      </c>
      <c r="L10" s="95" t="s">
        <v>105</v>
      </c>
      <c r="M10" s="95">
        <v>-19.8</v>
      </c>
      <c r="N10" s="95" t="s">
        <v>105</v>
      </c>
      <c r="O10" s="91"/>
    </row>
    <row r="11" spans="1:15" ht="18" customHeight="1">
      <c r="A11" s="103" t="s">
        <v>398</v>
      </c>
      <c r="B11" s="98" t="s">
        <v>399</v>
      </c>
      <c r="C11" s="98">
        <v>0.9</v>
      </c>
      <c r="D11" s="98">
        <v>9.6</v>
      </c>
      <c r="E11" s="98">
        <v>-1.5</v>
      </c>
      <c r="F11" s="99">
        <v>2.8</v>
      </c>
      <c r="G11" s="98">
        <v>0.1</v>
      </c>
      <c r="H11" s="98" t="s">
        <v>105</v>
      </c>
      <c r="I11" s="98" t="s">
        <v>105</v>
      </c>
      <c r="J11" s="98" t="s">
        <v>105</v>
      </c>
      <c r="K11" s="98" t="s">
        <v>105</v>
      </c>
      <c r="L11" s="98" t="s">
        <v>105</v>
      </c>
      <c r="M11" s="98">
        <v>-12</v>
      </c>
      <c r="N11" s="98" t="s">
        <v>105</v>
      </c>
      <c r="O11" s="91"/>
    </row>
    <row r="12" spans="1:15" ht="18" customHeight="1">
      <c r="A12" s="102" t="s">
        <v>400</v>
      </c>
      <c r="B12" s="95" t="s">
        <v>401</v>
      </c>
      <c r="C12" s="95">
        <v>-1.9</v>
      </c>
      <c r="D12" s="95">
        <v>6.2</v>
      </c>
      <c r="E12" s="95">
        <v>-3.8</v>
      </c>
      <c r="F12" s="96">
        <v>-0.3</v>
      </c>
      <c r="G12" s="95">
        <v>-4.2</v>
      </c>
      <c r="H12" s="95" t="s">
        <v>105</v>
      </c>
      <c r="I12" s="95" t="s">
        <v>105</v>
      </c>
      <c r="J12" s="95" t="s">
        <v>105</v>
      </c>
      <c r="K12" s="95" t="s">
        <v>105</v>
      </c>
      <c r="L12" s="95" t="s">
        <v>105</v>
      </c>
      <c r="M12" s="95">
        <v>-11.5</v>
      </c>
      <c r="N12" s="95" t="s">
        <v>105</v>
      </c>
      <c r="O12" s="91"/>
    </row>
    <row r="13" spans="1:15" ht="18" customHeight="1">
      <c r="A13" s="103" t="s">
        <v>402</v>
      </c>
      <c r="B13" s="98" t="s">
        <v>403</v>
      </c>
      <c r="C13" s="98">
        <v>-6.1</v>
      </c>
      <c r="D13" s="98">
        <v>-6.3</v>
      </c>
      <c r="E13" s="98">
        <v>-7.9</v>
      </c>
      <c r="F13" s="99">
        <v>-0.4</v>
      </c>
      <c r="G13" s="98">
        <v>-10</v>
      </c>
      <c r="H13" s="98" t="s">
        <v>105</v>
      </c>
      <c r="I13" s="98" t="s">
        <v>105</v>
      </c>
      <c r="J13" s="98" t="s">
        <v>105</v>
      </c>
      <c r="K13" s="98" t="s">
        <v>105</v>
      </c>
      <c r="L13" s="98" t="s">
        <v>105</v>
      </c>
      <c r="M13" s="98">
        <v>-10.1</v>
      </c>
      <c r="N13" s="98" t="s">
        <v>105</v>
      </c>
      <c r="O13" s="91"/>
    </row>
    <row r="14" spans="1:15" ht="18" customHeight="1">
      <c r="A14" s="102" t="s">
        <v>404</v>
      </c>
      <c r="B14" s="95" t="s">
        <v>405</v>
      </c>
      <c r="C14" s="95">
        <v>-5.3</v>
      </c>
      <c r="D14" s="95">
        <v>-3.4</v>
      </c>
      <c r="E14" s="95">
        <v>-5.4</v>
      </c>
      <c r="F14" s="96">
        <v>-5.8</v>
      </c>
      <c r="G14" s="95">
        <v>-10.6</v>
      </c>
      <c r="H14" s="95" t="s">
        <v>105</v>
      </c>
      <c r="I14" s="95" t="s">
        <v>105</v>
      </c>
      <c r="J14" s="95" t="s">
        <v>105</v>
      </c>
      <c r="K14" s="95" t="s">
        <v>105</v>
      </c>
      <c r="L14" s="95" t="s">
        <v>105</v>
      </c>
      <c r="M14" s="95">
        <v>-13.2</v>
      </c>
      <c r="N14" s="95" t="s">
        <v>105</v>
      </c>
      <c r="O14" s="91"/>
    </row>
    <row r="15" spans="1:15" ht="18" customHeight="1">
      <c r="A15" s="103" t="s">
        <v>406</v>
      </c>
      <c r="B15" s="98" t="s">
        <v>407</v>
      </c>
      <c r="C15" s="98">
        <v>-4.4000000000000004</v>
      </c>
      <c r="D15" s="98">
        <v>-6.1</v>
      </c>
      <c r="E15" s="98">
        <v>-4.9000000000000004</v>
      </c>
      <c r="F15" s="99">
        <v>-5.5</v>
      </c>
      <c r="G15" s="98">
        <v>1.4</v>
      </c>
      <c r="H15" s="98" t="s">
        <v>105</v>
      </c>
      <c r="I15" s="98" t="s">
        <v>105</v>
      </c>
      <c r="J15" s="98" t="s">
        <v>105</v>
      </c>
      <c r="K15" s="98" t="s">
        <v>105</v>
      </c>
      <c r="L15" s="98" t="s">
        <v>105</v>
      </c>
      <c r="M15" s="98">
        <v>-10.4</v>
      </c>
      <c r="N15" s="98" t="s">
        <v>105</v>
      </c>
      <c r="O15" s="91"/>
    </row>
    <row r="16" spans="1:15" ht="18" customHeight="1">
      <c r="A16" s="102" t="s">
        <v>408</v>
      </c>
      <c r="B16" s="95" t="s">
        <v>409</v>
      </c>
      <c r="C16" s="95">
        <v>0.3</v>
      </c>
      <c r="D16" s="95">
        <v>-1.4</v>
      </c>
      <c r="E16" s="95">
        <v>-1.3</v>
      </c>
      <c r="F16" s="96">
        <v>-0.9</v>
      </c>
      <c r="G16" s="95">
        <v>13</v>
      </c>
      <c r="H16" s="95" t="s">
        <v>105</v>
      </c>
      <c r="I16" s="95" t="s">
        <v>105</v>
      </c>
      <c r="J16" s="95" t="s">
        <v>105</v>
      </c>
      <c r="K16" s="95" t="s">
        <v>105</v>
      </c>
      <c r="L16" s="95" t="s">
        <v>105</v>
      </c>
      <c r="M16" s="95">
        <v>5.3</v>
      </c>
      <c r="N16" s="95" t="s">
        <v>105</v>
      </c>
      <c r="O16" s="91"/>
    </row>
    <row r="17" spans="1:15" ht="18" customHeight="1">
      <c r="A17" s="103" t="s">
        <v>410</v>
      </c>
      <c r="B17" s="98" t="s">
        <v>411</v>
      </c>
      <c r="C17" s="98">
        <v>7.4</v>
      </c>
      <c r="D17" s="98">
        <v>7.5</v>
      </c>
      <c r="E17" s="98">
        <v>3.9</v>
      </c>
      <c r="F17" s="99">
        <v>1</v>
      </c>
      <c r="G17" s="98">
        <v>23.8</v>
      </c>
      <c r="H17" s="98">
        <v>11.2</v>
      </c>
      <c r="I17" s="98">
        <v>-3.5</v>
      </c>
      <c r="J17" s="98">
        <v>25.2</v>
      </c>
      <c r="K17" s="98">
        <v>21.3</v>
      </c>
      <c r="L17" s="98">
        <v>10</v>
      </c>
      <c r="M17" s="98">
        <v>12.8</v>
      </c>
      <c r="N17" s="100">
        <v>-2.2000000000000002</v>
      </c>
      <c r="O17" s="91"/>
    </row>
    <row r="18" spans="1:15" ht="18" customHeight="1">
      <c r="A18" s="102" t="s">
        <v>412</v>
      </c>
      <c r="B18" s="95" t="s">
        <v>413</v>
      </c>
      <c r="C18" s="95">
        <v>11.3</v>
      </c>
      <c r="D18" s="95">
        <v>7</v>
      </c>
      <c r="E18" s="95">
        <v>6.8</v>
      </c>
      <c r="F18" s="96">
        <v>12.8</v>
      </c>
      <c r="G18" s="95">
        <v>34.700000000000003</v>
      </c>
      <c r="H18" s="95">
        <v>10.4</v>
      </c>
      <c r="I18" s="95">
        <v>1.7</v>
      </c>
      <c r="J18" s="95">
        <v>29.9</v>
      </c>
      <c r="K18" s="95">
        <v>18.8</v>
      </c>
      <c r="L18" s="95">
        <v>13.9</v>
      </c>
      <c r="M18" s="95">
        <v>20.7</v>
      </c>
      <c r="N18" s="97">
        <v>4</v>
      </c>
      <c r="O18" s="91"/>
    </row>
    <row r="19" spans="1:15" ht="18" customHeight="1">
      <c r="A19" s="103" t="s">
        <v>414</v>
      </c>
      <c r="B19" s="98" t="s">
        <v>415</v>
      </c>
      <c r="C19" s="98">
        <v>9.3000000000000007</v>
      </c>
      <c r="D19" s="98">
        <v>3</v>
      </c>
      <c r="E19" s="98">
        <v>7.7</v>
      </c>
      <c r="F19" s="99">
        <v>3.7</v>
      </c>
      <c r="G19" s="98">
        <v>27.1</v>
      </c>
      <c r="H19" s="98">
        <v>6</v>
      </c>
      <c r="I19" s="98">
        <v>-3.4</v>
      </c>
      <c r="J19" s="98">
        <v>11.9</v>
      </c>
      <c r="K19" s="98">
        <v>14.8</v>
      </c>
      <c r="L19" s="98">
        <v>11.7</v>
      </c>
      <c r="M19" s="98">
        <v>22.8</v>
      </c>
      <c r="N19" s="100">
        <v>6.1</v>
      </c>
      <c r="O19" s="91"/>
    </row>
    <row r="20" spans="1:15" ht="18" customHeight="1">
      <c r="A20" s="102" t="s">
        <v>416</v>
      </c>
      <c r="B20" s="95" t="s">
        <v>417</v>
      </c>
      <c r="C20" s="95">
        <v>8.9</v>
      </c>
      <c r="D20" s="95">
        <v>1.5</v>
      </c>
      <c r="E20" s="95">
        <v>10</v>
      </c>
      <c r="F20" s="96">
        <v>2.1</v>
      </c>
      <c r="G20" s="95">
        <v>22</v>
      </c>
      <c r="H20" s="95">
        <v>2</v>
      </c>
      <c r="I20" s="95">
        <v>1.4</v>
      </c>
      <c r="J20" s="95">
        <v>-12.7</v>
      </c>
      <c r="K20" s="95">
        <v>12.7</v>
      </c>
      <c r="L20" s="95">
        <v>9.1999999999999993</v>
      </c>
      <c r="M20" s="95">
        <v>15.2</v>
      </c>
      <c r="N20" s="97">
        <v>1.8</v>
      </c>
      <c r="O20" s="91"/>
    </row>
    <row r="21" spans="1:15" ht="18" customHeight="1">
      <c r="A21" s="103" t="s">
        <v>418</v>
      </c>
      <c r="B21" s="98" t="s">
        <v>419</v>
      </c>
      <c r="C21" s="98">
        <v>5.5</v>
      </c>
      <c r="D21" s="98">
        <v>-5.4</v>
      </c>
      <c r="E21" s="98">
        <v>5.8</v>
      </c>
      <c r="F21" s="99">
        <v>1.6</v>
      </c>
      <c r="G21" s="98">
        <v>18.100000000000001</v>
      </c>
      <c r="H21" s="98">
        <v>1</v>
      </c>
      <c r="I21" s="98">
        <v>0.8</v>
      </c>
      <c r="J21" s="98">
        <v>17.600000000000001</v>
      </c>
      <c r="K21" s="98">
        <v>14.1</v>
      </c>
      <c r="L21" s="98">
        <v>4.2</v>
      </c>
      <c r="M21" s="98">
        <v>3.6</v>
      </c>
      <c r="N21" s="100">
        <v>-4.7</v>
      </c>
      <c r="O21" s="91"/>
    </row>
    <row r="22" spans="1:15" ht="18" customHeight="1">
      <c r="A22" s="102" t="s">
        <v>420</v>
      </c>
      <c r="B22" s="95" t="s">
        <v>421</v>
      </c>
      <c r="C22" s="95">
        <v>3.7</v>
      </c>
      <c r="D22" s="95">
        <v>-7.7</v>
      </c>
      <c r="E22" s="95">
        <v>1.1000000000000001</v>
      </c>
      <c r="F22" s="96">
        <v>2.2999999999999998</v>
      </c>
      <c r="G22" s="95">
        <v>21</v>
      </c>
      <c r="H22" s="95">
        <v>5.3</v>
      </c>
      <c r="I22" s="95">
        <v>0.1</v>
      </c>
      <c r="J22" s="95">
        <v>57.3</v>
      </c>
      <c r="K22" s="95">
        <v>11.6</v>
      </c>
      <c r="L22" s="95">
        <v>2.7</v>
      </c>
      <c r="M22" s="95">
        <v>2.2999999999999998</v>
      </c>
      <c r="N22" s="97">
        <v>-5.3</v>
      </c>
      <c r="O22" s="91"/>
    </row>
    <row r="23" spans="1:15" ht="18" customHeight="1">
      <c r="A23" s="103" t="s">
        <v>422</v>
      </c>
      <c r="B23" s="98" t="s">
        <v>423</v>
      </c>
      <c r="C23" s="98">
        <v>5.6</v>
      </c>
      <c r="D23" s="98">
        <v>-8</v>
      </c>
      <c r="E23" s="98">
        <v>4</v>
      </c>
      <c r="F23" s="99">
        <v>9.6</v>
      </c>
      <c r="G23" s="98">
        <v>15.2</v>
      </c>
      <c r="H23" s="98">
        <v>8.1999999999999993</v>
      </c>
      <c r="I23" s="98">
        <v>4.2</v>
      </c>
      <c r="J23" s="98">
        <v>60.1</v>
      </c>
      <c r="K23" s="98">
        <v>15.6</v>
      </c>
      <c r="L23" s="98">
        <v>2.8</v>
      </c>
      <c r="M23" s="98">
        <v>-0.5</v>
      </c>
      <c r="N23" s="100">
        <v>-8.5</v>
      </c>
      <c r="O23" s="91"/>
    </row>
    <row r="24" spans="1:15" ht="18" customHeight="1">
      <c r="A24" s="102" t="s">
        <v>424</v>
      </c>
      <c r="B24" s="95" t="s">
        <v>425</v>
      </c>
      <c r="C24" s="95">
        <v>4.5999999999999996</v>
      </c>
      <c r="D24" s="95">
        <v>-8.3000000000000007</v>
      </c>
      <c r="E24" s="95">
        <v>1.8</v>
      </c>
      <c r="F24" s="96">
        <v>8.5</v>
      </c>
      <c r="G24" s="95">
        <v>11.5</v>
      </c>
      <c r="H24" s="95">
        <v>9.3000000000000007</v>
      </c>
      <c r="I24" s="95">
        <v>0</v>
      </c>
      <c r="J24" s="95">
        <v>77.5</v>
      </c>
      <c r="K24" s="95">
        <v>16.3</v>
      </c>
      <c r="L24" s="95">
        <v>2.9</v>
      </c>
      <c r="M24" s="95">
        <v>1</v>
      </c>
      <c r="N24" s="97">
        <v>-5.5</v>
      </c>
      <c r="O24" s="91"/>
    </row>
    <row r="25" spans="1:15" ht="18" customHeight="1">
      <c r="A25" s="103" t="s">
        <v>426</v>
      </c>
      <c r="B25" s="98" t="s">
        <v>427</v>
      </c>
      <c r="C25" s="98">
        <v>5.2</v>
      </c>
      <c r="D25" s="98">
        <v>-8.3000000000000007</v>
      </c>
      <c r="E25" s="98">
        <v>5.0999999999999996</v>
      </c>
      <c r="F25" s="99">
        <v>5</v>
      </c>
      <c r="G25" s="98">
        <v>11</v>
      </c>
      <c r="H25" s="98">
        <v>5.9</v>
      </c>
      <c r="I25" s="98">
        <v>-0.3</v>
      </c>
      <c r="J25" s="98">
        <v>55.3</v>
      </c>
      <c r="K25" s="98">
        <v>13.3</v>
      </c>
      <c r="L25" s="98">
        <v>3.9</v>
      </c>
      <c r="M25" s="98">
        <v>2.4</v>
      </c>
      <c r="N25" s="100">
        <v>-0.9</v>
      </c>
      <c r="O25" s="91"/>
    </row>
    <row r="26" spans="1:15" ht="18" customHeight="1">
      <c r="A26" s="102" t="s">
        <v>428</v>
      </c>
      <c r="B26" s="95" t="s">
        <v>429</v>
      </c>
      <c r="C26" s="95">
        <v>6.3</v>
      </c>
      <c r="D26" s="95">
        <v>-11.7</v>
      </c>
      <c r="E26" s="95">
        <v>10</v>
      </c>
      <c r="F26" s="96">
        <v>1.4</v>
      </c>
      <c r="G26" s="95">
        <v>7.4</v>
      </c>
      <c r="H26" s="95">
        <v>2.9</v>
      </c>
      <c r="I26" s="95">
        <v>4.2</v>
      </c>
      <c r="J26" s="95">
        <v>27.9</v>
      </c>
      <c r="K26" s="95">
        <v>17.100000000000001</v>
      </c>
      <c r="L26" s="95">
        <v>4.4000000000000004</v>
      </c>
      <c r="M26" s="95">
        <v>1.2</v>
      </c>
      <c r="N26" s="97">
        <v>-0.4</v>
      </c>
      <c r="O26" s="91"/>
    </row>
    <row r="27" spans="1:15" ht="18" customHeight="1">
      <c r="A27" s="103" t="s">
        <v>430</v>
      </c>
      <c r="B27" s="98" t="s">
        <v>431</v>
      </c>
      <c r="C27" s="98">
        <v>6.2</v>
      </c>
      <c r="D27" s="98">
        <v>-7.7</v>
      </c>
      <c r="E27" s="98">
        <v>7.7</v>
      </c>
      <c r="F27" s="99">
        <v>-0.5</v>
      </c>
      <c r="G27" s="98">
        <v>10.6</v>
      </c>
      <c r="H27" s="98">
        <v>3.3</v>
      </c>
      <c r="I27" s="98">
        <v>2</v>
      </c>
      <c r="J27" s="98">
        <v>26.4</v>
      </c>
      <c r="K27" s="98">
        <v>19</v>
      </c>
      <c r="L27" s="98">
        <v>8.1999999999999993</v>
      </c>
      <c r="M27" s="98">
        <v>11.8</v>
      </c>
      <c r="N27" s="100">
        <v>12.2</v>
      </c>
      <c r="O27" s="91"/>
    </row>
    <row r="28" spans="1:15" ht="18" customHeight="1">
      <c r="A28" s="102" t="s">
        <v>432</v>
      </c>
      <c r="B28" s="95" t="s">
        <v>433</v>
      </c>
      <c r="C28" s="95">
        <v>7</v>
      </c>
      <c r="D28" s="95">
        <v>-4.5</v>
      </c>
      <c r="E28" s="95">
        <v>7.3</v>
      </c>
      <c r="F28" s="96">
        <v>2.4</v>
      </c>
      <c r="G28" s="95">
        <v>11.7</v>
      </c>
      <c r="H28" s="95">
        <v>3.1</v>
      </c>
      <c r="I28" s="95">
        <v>-0.8</v>
      </c>
      <c r="J28" s="95">
        <v>19.7</v>
      </c>
      <c r="K28" s="95">
        <v>19</v>
      </c>
      <c r="L28" s="95">
        <v>8.6</v>
      </c>
      <c r="M28" s="95">
        <v>12.6</v>
      </c>
      <c r="N28" s="97">
        <v>7.5</v>
      </c>
      <c r="O28" s="91"/>
    </row>
    <row r="29" spans="1:15" ht="18" customHeight="1">
      <c r="A29" s="103" t="s">
        <v>434</v>
      </c>
      <c r="B29" s="98" t="s">
        <v>435</v>
      </c>
      <c r="C29" s="98">
        <v>9.6999999999999993</v>
      </c>
      <c r="D29" s="98">
        <v>4.8</v>
      </c>
      <c r="E29" s="98">
        <v>7.1</v>
      </c>
      <c r="F29" s="99">
        <v>6.8</v>
      </c>
      <c r="G29" s="98">
        <v>20.3</v>
      </c>
      <c r="H29" s="98">
        <v>5.3</v>
      </c>
      <c r="I29" s="98">
        <v>5.2</v>
      </c>
      <c r="J29" s="98">
        <v>20.3</v>
      </c>
      <c r="K29" s="98">
        <v>22</v>
      </c>
      <c r="L29" s="98">
        <v>11.8</v>
      </c>
      <c r="M29" s="98">
        <v>17.3</v>
      </c>
      <c r="N29" s="100">
        <v>6</v>
      </c>
      <c r="O29" s="91"/>
    </row>
    <row r="30" spans="1:15" ht="18" customHeight="1">
      <c r="A30" s="102" t="s">
        <v>436</v>
      </c>
      <c r="B30" s="95" t="s">
        <v>437</v>
      </c>
      <c r="C30" s="95">
        <v>9.9</v>
      </c>
      <c r="D30" s="95">
        <v>6.1</v>
      </c>
      <c r="E30" s="95">
        <v>6.8</v>
      </c>
      <c r="F30" s="96">
        <v>12.7</v>
      </c>
      <c r="G30" s="95">
        <v>13.1</v>
      </c>
      <c r="H30" s="95">
        <v>8.6999999999999993</v>
      </c>
      <c r="I30" s="95">
        <v>7.9</v>
      </c>
      <c r="J30" s="95">
        <v>23.6</v>
      </c>
      <c r="K30" s="95">
        <v>25.6</v>
      </c>
      <c r="L30" s="95">
        <v>15.4</v>
      </c>
      <c r="M30" s="95">
        <v>28.5</v>
      </c>
      <c r="N30" s="97">
        <v>13.2</v>
      </c>
      <c r="O30" s="91"/>
    </row>
    <row r="31" spans="1:15" ht="18" customHeight="1">
      <c r="A31" s="103" t="s">
        <v>438</v>
      </c>
      <c r="B31" s="98" t="s">
        <v>439</v>
      </c>
      <c r="C31" s="98">
        <v>9.3000000000000007</v>
      </c>
      <c r="D31" s="98">
        <v>4.2</v>
      </c>
      <c r="E31" s="98">
        <v>5.8</v>
      </c>
      <c r="F31" s="99">
        <v>10.1</v>
      </c>
      <c r="G31" s="98">
        <v>16</v>
      </c>
      <c r="H31" s="98">
        <v>10.199999999999999</v>
      </c>
      <c r="I31" s="98">
        <v>8.8000000000000007</v>
      </c>
      <c r="J31" s="98">
        <v>33.4</v>
      </c>
      <c r="K31" s="98">
        <v>21.5</v>
      </c>
      <c r="L31" s="98">
        <v>13.5</v>
      </c>
      <c r="M31" s="98">
        <v>23.1</v>
      </c>
      <c r="N31" s="100">
        <v>9.3000000000000007</v>
      </c>
      <c r="O31" s="91"/>
    </row>
    <row r="32" spans="1:15" ht="18" customHeight="1">
      <c r="A32" s="102" t="s">
        <v>440</v>
      </c>
      <c r="B32" s="95" t="s">
        <v>441</v>
      </c>
      <c r="C32" s="95">
        <v>9.6999999999999993</v>
      </c>
      <c r="D32" s="95">
        <v>5.0999999999999996</v>
      </c>
      <c r="E32" s="95">
        <v>6.1</v>
      </c>
      <c r="F32" s="96">
        <v>11.6</v>
      </c>
      <c r="G32" s="95">
        <v>13.5</v>
      </c>
      <c r="H32" s="95">
        <v>11.3</v>
      </c>
      <c r="I32" s="95">
        <v>7.3</v>
      </c>
      <c r="J32" s="95">
        <v>38.5</v>
      </c>
      <c r="K32" s="95">
        <v>22.1</v>
      </c>
      <c r="L32" s="95">
        <v>13.6</v>
      </c>
      <c r="M32" s="95">
        <v>21.7</v>
      </c>
      <c r="N32" s="97">
        <v>14</v>
      </c>
      <c r="O32" s="91"/>
    </row>
    <row r="33" spans="1:15" ht="18" customHeight="1">
      <c r="A33" s="103" t="s">
        <v>442</v>
      </c>
      <c r="B33" s="98" t="s">
        <v>443</v>
      </c>
      <c r="C33" s="98">
        <v>11.8</v>
      </c>
      <c r="D33" s="98">
        <v>5.2</v>
      </c>
      <c r="E33" s="98">
        <v>8.4</v>
      </c>
      <c r="F33" s="99">
        <v>13.3</v>
      </c>
      <c r="G33" s="98">
        <v>17.3</v>
      </c>
      <c r="H33" s="98">
        <v>13.2</v>
      </c>
      <c r="I33" s="98">
        <v>11.5</v>
      </c>
      <c r="J33" s="98">
        <v>29.2</v>
      </c>
      <c r="K33" s="98">
        <v>28.2</v>
      </c>
      <c r="L33" s="98">
        <v>14.8</v>
      </c>
      <c r="M33" s="98">
        <v>21.4</v>
      </c>
      <c r="N33" s="100">
        <v>10.9</v>
      </c>
      <c r="O33" s="91"/>
    </row>
    <row r="34" spans="1:15" ht="18" customHeight="1">
      <c r="A34" s="102" t="s">
        <v>444</v>
      </c>
      <c r="B34" s="95" t="s">
        <v>445</v>
      </c>
      <c r="C34" s="95">
        <v>9.3000000000000007</v>
      </c>
      <c r="D34" s="95">
        <v>11.3</v>
      </c>
      <c r="E34" s="95">
        <v>3.5</v>
      </c>
      <c r="F34" s="96">
        <v>10.4</v>
      </c>
      <c r="G34" s="95">
        <v>19.600000000000001</v>
      </c>
      <c r="H34" s="95">
        <v>12.4</v>
      </c>
      <c r="I34" s="95">
        <v>11.3</v>
      </c>
      <c r="J34" s="95">
        <v>32.200000000000003</v>
      </c>
      <c r="K34" s="95">
        <v>15.6</v>
      </c>
      <c r="L34" s="95">
        <v>13.8</v>
      </c>
      <c r="M34" s="95">
        <v>23.1</v>
      </c>
      <c r="N34" s="97">
        <v>11.4</v>
      </c>
      <c r="O34" s="91"/>
    </row>
    <row r="35" spans="1:15" ht="18" customHeight="1">
      <c r="A35" s="103" t="s">
        <v>446</v>
      </c>
      <c r="B35" s="98" t="s">
        <v>447</v>
      </c>
      <c r="C35" s="98">
        <v>10.1</v>
      </c>
      <c r="D35" s="98">
        <v>13.3</v>
      </c>
      <c r="E35" s="98">
        <v>4.8</v>
      </c>
      <c r="F35" s="99">
        <v>7.3</v>
      </c>
      <c r="G35" s="98">
        <v>17.899999999999999</v>
      </c>
      <c r="H35" s="98">
        <v>13.4</v>
      </c>
      <c r="I35" s="98">
        <v>9.3000000000000007</v>
      </c>
      <c r="J35" s="98">
        <v>38.5</v>
      </c>
      <c r="K35" s="98">
        <v>17.8</v>
      </c>
      <c r="L35" s="98">
        <v>12.9</v>
      </c>
      <c r="M35" s="98">
        <v>18</v>
      </c>
      <c r="N35" s="100">
        <v>12.1</v>
      </c>
      <c r="O35" s="91"/>
    </row>
    <row r="36" spans="1:15" ht="18" customHeight="1">
      <c r="A36" s="102" t="s">
        <v>448</v>
      </c>
      <c r="B36" s="95" t="s">
        <v>449</v>
      </c>
      <c r="C36" s="95">
        <v>6</v>
      </c>
      <c r="D36" s="95">
        <v>7.5</v>
      </c>
      <c r="E36" s="95">
        <v>5.4</v>
      </c>
      <c r="F36" s="96">
        <v>-5.5</v>
      </c>
      <c r="G36" s="95">
        <v>7.7</v>
      </c>
      <c r="H36" s="95">
        <v>14.1</v>
      </c>
      <c r="I36" s="95">
        <v>12</v>
      </c>
      <c r="J36" s="95">
        <v>32.9</v>
      </c>
      <c r="K36" s="95">
        <v>6.4</v>
      </c>
      <c r="L36" s="95">
        <v>0.2</v>
      </c>
      <c r="M36" s="95">
        <v>-10.8</v>
      </c>
      <c r="N36" s="97">
        <v>-1.9</v>
      </c>
      <c r="O36" s="91"/>
    </row>
    <row r="37" spans="1:15" ht="18" customHeight="1">
      <c r="A37" s="103" t="s">
        <v>450</v>
      </c>
      <c r="B37" s="98" t="s">
        <v>451</v>
      </c>
      <c r="C37" s="98">
        <v>3.7</v>
      </c>
      <c r="D37" s="98">
        <v>3.1</v>
      </c>
      <c r="E37" s="98">
        <v>4</v>
      </c>
      <c r="F37" s="99">
        <v>-6.6</v>
      </c>
      <c r="G37" s="98">
        <v>1.3</v>
      </c>
      <c r="H37" s="98">
        <v>12.2</v>
      </c>
      <c r="I37" s="98">
        <v>12.3</v>
      </c>
      <c r="J37" s="98">
        <v>15</v>
      </c>
      <c r="K37" s="98">
        <v>6.6</v>
      </c>
      <c r="L37" s="98">
        <v>3.6</v>
      </c>
      <c r="M37" s="98">
        <v>5.9</v>
      </c>
      <c r="N37" s="100">
        <v>-9.8000000000000007</v>
      </c>
      <c r="O37" s="91"/>
    </row>
    <row r="38" spans="1:15" ht="18" customHeight="1">
      <c r="A38" s="102" t="s">
        <v>452</v>
      </c>
      <c r="B38" s="95" t="s">
        <v>453</v>
      </c>
      <c r="C38" s="95">
        <v>5.0999999999999996</v>
      </c>
      <c r="D38" s="95">
        <v>1.4</v>
      </c>
      <c r="E38" s="95">
        <v>9.6</v>
      </c>
      <c r="F38" s="96">
        <v>-7.1</v>
      </c>
      <c r="G38" s="95">
        <v>-5.7</v>
      </c>
      <c r="H38" s="95">
        <v>11.3</v>
      </c>
      <c r="I38" s="95">
        <v>3.6</v>
      </c>
      <c r="J38" s="95">
        <v>18.2</v>
      </c>
      <c r="K38" s="95">
        <v>12.3</v>
      </c>
      <c r="L38" s="95">
        <v>4.2</v>
      </c>
      <c r="M38" s="95">
        <v>4.7</v>
      </c>
      <c r="N38" s="97">
        <v>-9.6999999999999993</v>
      </c>
      <c r="O38" s="91"/>
    </row>
    <row r="39" spans="1:15" ht="18" customHeight="1">
      <c r="A39" s="103" t="s">
        <v>454</v>
      </c>
      <c r="B39" s="98" t="s">
        <v>455</v>
      </c>
      <c r="C39" s="98">
        <v>5.3</v>
      </c>
      <c r="D39" s="98">
        <v>-4.0999999999999996</v>
      </c>
      <c r="E39" s="98">
        <v>9.4</v>
      </c>
      <c r="F39" s="99">
        <v>-4.8</v>
      </c>
      <c r="G39" s="98">
        <v>1</v>
      </c>
      <c r="H39" s="98">
        <v>12.2</v>
      </c>
      <c r="I39" s="98">
        <v>11</v>
      </c>
      <c r="J39" s="98">
        <v>4</v>
      </c>
      <c r="K39" s="98">
        <v>7.2</v>
      </c>
      <c r="L39" s="98">
        <v>5.2</v>
      </c>
      <c r="M39" s="98">
        <v>7.7</v>
      </c>
      <c r="N39" s="100">
        <v>-9</v>
      </c>
      <c r="O39" s="91"/>
    </row>
    <row r="40" spans="1:15" ht="18" customHeight="1">
      <c r="A40" s="102" t="s">
        <v>456</v>
      </c>
      <c r="B40" s="95" t="s">
        <v>457</v>
      </c>
      <c r="C40" s="95">
        <v>8.8000000000000007</v>
      </c>
      <c r="D40" s="95">
        <v>3.2</v>
      </c>
      <c r="E40" s="95">
        <v>10.1</v>
      </c>
      <c r="F40" s="96">
        <v>5.2</v>
      </c>
      <c r="G40" s="95">
        <v>10.4</v>
      </c>
      <c r="H40" s="95">
        <v>11.4</v>
      </c>
      <c r="I40" s="95">
        <v>10.5</v>
      </c>
      <c r="J40" s="95">
        <v>7.7</v>
      </c>
      <c r="K40" s="95">
        <v>7.7</v>
      </c>
      <c r="L40" s="95">
        <v>13.7</v>
      </c>
      <c r="M40" s="95">
        <v>27.9</v>
      </c>
      <c r="N40" s="97">
        <v>2</v>
      </c>
      <c r="O40" s="91"/>
    </row>
    <row r="41" spans="1:15" ht="18" customHeight="1">
      <c r="A41" s="103" t="s">
        <v>458</v>
      </c>
      <c r="B41" s="98" t="s">
        <v>459</v>
      </c>
      <c r="C41" s="98">
        <v>12.8</v>
      </c>
      <c r="D41" s="98">
        <v>5.5</v>
      </c>
      <c r="E41" s="98">
        <v>12.4</v>
      </c>
      <c r="F41" s="99">
        <v>9.5</v>
      </c>
      <c r="G41" s="98">
        <v>21.5</v>
      </c>
      <c r="H41" s="98">
        <v>13.4</v>
      </c>
      <c r="I41" s="98">
        <v>8.3000000000000007</v>
      </c>
      <c r="J41" s="98">
        <v>30</v>
      </c>
      <c r="K41" s="98">
        <v>6.3</v>
      </c>
      <c r="L41" s="98">
        <v>15.6</v>
      </c>
      <c r="M41" s="98">
        <v>20.8</v>
      </c>
      <c r="N41" s="100">
        <v>15</v>
      </c>
      <c r="O41" s="91"/>
    </row>
    <row r="42" spans="1:15" ht="18" customHeight="1">
      <c r="A42" s="102" t="s">
        <v>460</v>
      </c>
      <c r="B42" s="95" t="s">
        <v>461</v>
      </c>
      <c r="C42" s="95">
        <v>10.3</v>
      </c>
      <c r="D42" s="95">
        <v>5.7</v>
      </c>
      <c r="E42" s="95">
        <v>8.4</v>
      </c>
      <c r="F42" s="96">
        <v>10.5</v>
      </c>
      <c r="G42" s="95">
        <v>19.600000000000001</v>
      </c>
      <c r="H42" s="95">
        <v>11.2</v>
      </c>
      <c r="I42" s="95">
        <v>7.8</v>
      </c>
      <c r="J42" s="95">
        <v>22.3</v>
      </c>
      <c r="K42" s="95">
        <v>5.9</v>
      </c>
      <c r="L42" s="95">
        <v>8.1</v>
      </c>
      <c r="M42" s="95">
        <v>3.3</v>
      </c>
      <c r="N42" s="97">
        <v>16.8</v>
      </c>
      <c r="O42" s="91"/>
    </row>
    <row r="43" spans="1:15" ht="18" customHeight="1">
      <c r="A43" s="103" t="s">
        <v>462</v>
      </c>
      <c r="B43" s="98" t="s">
        <v>463</v>
      </c>
      <c r="C43" s="98">
        <v>11.2</v>
      </c>
      <c r="D43" s="98">
        <v>9.1999999999999993</v>
      </c>
      <c r="E43" s="98">
        <v>9.3000000000000007</v>
      </c>
      <c r="F43" s="99">
        <v>12.9</v>
      </c>
      <c r="G43" s="98">
        <v>14.4</v>
      </c>
      <c r="H43" s="98">
        <v>10.8</v>
      </c>
      <c r="I43" s="98">
        <v>10.3</v>
      </c>
      <c r="J43" s="98">
        <v>25.8</v>
      </c>
      <c r="K43" s="98">
        <v>13.1</v>
      </c>
      <c r="L43" s="98">
        <v>10.7</v>
      </c>
      <c r="M43" s="98">
        <v>9</v>
      </c>
      <c r="N43" s="100">
        <v>17.3</v>
      </c>
      <c r="O43" s="91"/>
    </row>
    <row r="44" spans="1:15" ht="18" customHeight="1">
      <c r="A44" s="102" t="s">
        <v>464</v>
      </c>
      <c r="B44" s="95" t="s">
        <v>465</v>
      </c>
      <c r="C44" s="95">
        <v>9.6999999999999993</v>
      </c>
      <c r="D44" s="95">
        <v>6</v>
      </c>
      <c r="E44" s="95">
        <v>6.1</v>
      </c>
      <c r="F44" s="96">
        <v>9.6999999999999993</v>
      </c>
      <c r="G44" s="95">
        <v>18.100000000000001</v>
      </c>
      <c r="H44" s="95">
        <v>12.3</v>
      </c>
      <c r="I44" s="95">
        <v>21.7</v>
      </c>
      <c r="J44" s="95">
        <v>20.8</v>
      </c>
      <c r="K44" s="95">
        <v>10.3</v>
      </c>
      <c r="L44" s="95">
        <v>14.4</v>
      </c>
      <c r="M44" s="95">
        <v>23.9</v>
      </c>
      <c r="N44" s="97">
        <v>13.6</v>
      </c>
      <c r="O44" s="91"/>
    </row>
    <row r="45" spans="1:15" ht="18" customHeight="1">
      <c r="A45" s="103" t="s">
        <v>466</v>
      </c>
      <c r="B45" s="98" t="s">
        <v>467</v>
      </c>
      <c r="C45" s="98">
        <v>6.8</v>
      </c>
      <c r="D45" s="98">
        <v>5.6</v>
      </c>
      <c r="E45" s="98">
        <v>2.7</v>
      </c>
      <c r="F45" s="99">
        <v>9.6</v>
      </c>
      <c r="G45" s="98">
        <v>16.8</v>
      </c>
      <c r="H45" s="98">
        <v>9.4</v>
      </c>
      <c r="I45" s="98">
        <v>9.3000000000000007</v>
      </c>
      <c r="J45" s="98">
        <v>8.3000000000000007</v>
      </c>
      <c r="K45" s="98">
        <v>7.1</v>
      </c>
      <c r="L45" s="98">
        <v>7</v>
      </c>
      <c r="M45" s="98">
        <v>6.3</v>
      </c>
      <c r="N45" s="100">
        <v>13.5</v>
      </c>
      <c r="O45" s="91"/>
    </row>
    <row r="46" spans="1:15" ht="18" customHeight="1">
      <c r="A46" s="102" t="s">
        <v>468</v>
      </c>
      <c r="B46" s="95" t="s">
        <v>469</v>
      </c>
      <c r="C46" s="95">
        <v>7.8</v>
      </c>
      <c r="D46" s="95">
        <v>0.1</v>
      </c>
      <c r="E46" s="95">
        <v>5</v>
      </c>
      <c r="F46" s="96">
        <v>6.3</v>
      </c>
      <c r="G46" s="95">
        <v>18.7</v>
      </c>
      <c r="H46" s="95">
        <v>11.8</v>
      </c>
      <c r="I46" s="95">
        <v>7.7</v>
      </c>
      <c r="J46" s="95">
        <v>20.3</v>
      </c>
      <c r="K46" s="95">
        <v>6</v>
      </c>
      <c r="L46" s="95">
        <v>11.4</v>
      </c>
      <c r="M46" s="95">
        <v>18</v>
      </c>
      <c r="N46" s="97">
        <v>11.7</v>
      </c>
      <c r="O46" s="91"/>
    </row>
    <row r="47" spans="1:15" ht="18" customHeight="1">
      <c r="A47" s="103" t="s">
        <v>470</v>
      </c>
      <c r="B47" s="98" t="s">
        <v>471</v>
      </c>
      <c r="C47" s="98">
        <v>6.2</v>
      </c>
      <c r="D47" s="98">
        <v>0.4</v>
      </c>
      <c r="E47" s="98">
        <v>4</v>
      </c>
      <c r="F47" s="99">
        <v>1</v>
      </c>
      <c r="G47" s="98">
        <v>17.899999999999999</v>
      </c>
      <c r="H47" s="98">
        <v>10.3</v>
      </c>
      <c r="I47" s="98">
        <v>4.9000000000000004</v>
      </c>
      <c r="J47" s="98">
        <v>16.100000000000001</v>
      </c>
      <c r="K47" s="98">
        <v>1.5</v>
      </c>
      <c r="L47" s="98">
        <v>5.8</v>
      </c>
      <c r="M47" s="98">
        <v>4.9000000000000004</v>
      </c>
      <c r="N47" s="100">
        <v>6.4</v>
      </c>
      <c r="O47" s="91"/>
    </row>
    <row r="48" spans="1:15" ht="18" customHeight="1">
      <c r="A48" s="102" t="s">
        <v>472</v>
      </c>
      <c r="B48" s="95" t="s">
        <v>473</v>
      </c>
      <c r="C48" s="95">
        <v>6</v>
      </c>
      <c r="D48" s="95">
        <v>0.3</v>
      </c>
      <c r="E48" s="95">
        <v>4.3</v>
      </c>
      <c r="F48" s="96">
        <v>-0.1</v>
      </c>
      <c r="G48" s="95">
        <v>13.8</v>
      </c>
      <c r="H48" s="95">
        <v>7.6</v>
      </c>
      <c r="I48" s="95">
        <v>1.6</v>
      </c>
      <c r="J48" s="95">
        <v>30.4</v>
      </c>
      <c r="K48" s="95">
        <v>2.2999999999999998</v>
      </c>
      <c r="L48" s="95">
        <v>3.1</v>
      </c>
      <c r="M48" s="95">
        <v>-2.4</v>
      </c>
      <c r="N48" s="97">
        <v>5.9</v>
      </c>
      <c r="O48" s="91"/>
    </row>
    <row r="49" spans="1:15" ht="18" customHeight="1">
      <c r="A49" s="103" t="s">
        <v>474</v>
      </c>
      <c r="B49" s="98" t="s">
        <v>475</v>
      </c>
      <c r="C49" s="98">
        <v>10.3</v>
      </c>
      <c r="D49" s="98">
        <v>2.8</v>
      </c>
      <c r="E49" s="98">
        <v>11.4</v>
      </c>
      <c r="F49" s="99">
        <v>1</v>
      </c>
      <c r="G49" s="98">
        <v>15.8</v>
      </c>
      <c r="H49" s="98">
        <v>10.8</v>
      </c>
      <c r="I49" s="98">
        <v>5.2</v>
      </c>
      <c r="J49" s="98">
        <v>31</v>
      </c>
      <c r="K49" s="98">
        <v>9.3000000000000007</v>
      </c>
      <c r="L49" s="98">
        <v>7.3</v>
      </c>
      <c r="M49" s="98">
        <v>1</v>
      </c>
      <c r="N49" s="100">
        <v>13.4</v>
      </c>
      <c r="O49" s="91"/>
    </row>
    <row r="50" spans="1:15" ht="18" customHeight="1">
      <c r="A50" s="102" t="s">
        <v>476</v>
      </c>
      <c r="B50" s="95" t="s">
        <v>477</v>
      </c>
      <c r="C50" s="95">
        <v>7.8</v>
      </c>
      <c r="D50" s="95">
        <v>6.7</v>
      </c>
      <c r="E50" s="95">
        <v>7.8</v>
      </c>
      <c r="F50" s="96">
        <v>1.2</v>
      </c>
      <c r="G50" s="95">
        <v>12.3</v>
      </c>
      <c r="H50" s="95">
        <v>10.9</v>
      </c>
      <c r="I50" s="95">
        <v>2.2999999999999998</v>
      </c>
      <c r="J50" s="95">
        <v>6.1</v>
      </c>
      <c r="K50" s="95">
        <v>5.7</v>
      </c>
      <c r="L50" s="95">
        <v>6.8</v>
      </c>
      <c r="M50" s="95">
        <v>5.0999999999999996</v>
      </c>
      <c r="N50" s="97">
        <v>5.6</v>
      </c>
      <c r="O50" s="91"/>
    </row>
    <row r="51" spans="1:15" ht="18" customHeight="1">
      <c r="A51" s="103" t="s">
        <v>478</v>
      </c>
      <c r="B51" s="98" t="s">
        <v>479</v>
      </c>
      <c r="C51" s="98">
        <v>8.6</v>
      </c>
      <c r="D51" s="98">
        <v>9.6999999999999993</v>
      </c>
      <c r="E51" s="98">
        <v>7.7</v>
      </c>
      <c r="F51" s="99">
        <v>6.5</v>
      </c>
      <c r="G51" s="98">
        <v>11.4</v>
      </c>
      <c r="H51" s="98">
        <v>10.8</v>
      </c>
      <c r="I51" s="98">
        <v>5.0999999999999996</v>
      </c>
      <c r="J51" s="98">
        <v>7.2</v>
      </c>
      <c r="K51" s="98">
        <v>8.1999999999999993</v>
      </c>
      <c r="L51" s="98">
        <v>9.3000000000000007</v>
      </c>
      <c r="M51" s="98">
        <v>11.2</v>
      </c>
      <c r="N51" s="100">
        <v>4.9000000000000004</v>
      </c>
      <c r="O51" s="91"/>
    </row>
    <row r="52" spans="1:15" ht="18" customHeight="1">
      <c r="A52" s="102" t="s">
        <v>480</v>
      </c>
      <c r="B52" s="95" t="s">
        <v>481</v>
      </c>
      <c r="C52" s="95">
        <v>7.3</v>
      </c>
      <c r="D52" s="95">
        <v>8.1999999999999993</v>
      </c>
      <c r="E52" s="95">
        <v>7.2</v>
      </c>
      <c r="F52" s="96">
        <v>4.7</v>
      </c>
      <c r="G52" s="95">
        <v>9.9</v>
      </c>
      <c r="H52" s="95">
        <v>8.6999999999999993</v>
      </c>
      <c r="I52" s="95">
        <v>8.6</v>
      </c>
      <c r="J52" s="95">
        <v>-7.3</v>
      </c>
      <c r="K52" s="95">
        <v>12.9</v>
      </c>
      <c r="L52" s="95">
        <v>8.6</v>
      </c>
      <c r="M52" s="95">
        <v>11.4</v>
      </c>
      <c r="N52" s="97">
        <v>8.6999999999999993</v>
      </c>
      <c r="O52" s="91"/>
    </row>
    <row r="53" spans="1:15" ht="18" customHeight="1">
      <c r="A53" s="103" t="s">
        <v>482</v>
      </c>
      <c r="B53" s="98" t="s">
        <v>483</v>
      </c>
      <c r="C53" s="98">
        <v>3.5</v>
      </c>
      <c r="D53" s="98">
        <v>3.8</v>
      </c>
      <c r="E53" s="98">
        <v>1.8</v>
      </c>
      <c r="F53" s="99">
        <v>4</v>
      </c>
      <c r="G53" s="98">
        <v>1.5</v>
      </c>
      <c r="H53" s="98">
        <v>7.3</v>
      </c>
      <c r="I53" s="98">
        <v>5.2</v>
      </c>
      <c r="J53" s="98">
        <v>3.6</v>
      </c>
      <c r="K53" s="98">
        <v>11.9</v>
      </c>
      <c r="L53" s="98">
        <v>3.8</v>
      </c>
      <c r="M53" s="98">
        <v>4.0999999999999996</v>
      </c>
      <c r="N53" s="100">
        <v>5</v>
      </c>
      <c r="O53" s="91"/>
    </row>
    <row r="54" spans="1:15" ht="18" customHeight="1">
      <c r="A54" s="102" t="s">
        <v>484</v>
      </c>
      <c r="B54" s="95" t="s">
        <v>485</v>
      </c>
      <c r="C54" s="95">
        <v>2.6</v>
      </c>
      <c r="D54" s="95">
        <v>8.5</v>
      </c>
      <c r="E54" s="95">
        <v>-1.2</v>
      </c>
      <c r="F54" s="96">
        <v>2.2000000000000002</v>
      </c>
      <c r="G54" s="95">
        <v>6</v>
      </c>
      <c r="H54" s="95">
        <v>9.8000000000000007</v>
      </c>
      <c r="I54" s="95">
        <v>3.1</v>
      </c>
      <c r="J54" s="95">
        <v>3.8</v>
      </c>
      <c r="K54" s="95">
        <v>7.5</v>
      </c>
      <c r="L54" s="95">
        <v>3.6</v>
      </c>
      <c r="M54" s="95">
        <v>4.3</v>
      </c>
      <c r="N54" s="97">
        <v>8.5</v>
      </c>
      <c r="O54" s="91"/>
    </row>
    <row r="55" spans="1:15" ht="18" customHeight="1">
      <c r="A55" s="103" t="s">
        <v>486</v>
      </c>
      <c r="B55" s="98" t="s">
        <v>487</v>
      </c>
      <c r="C55" s="98">
        <v>5.5</v>
      </c>
      <c r="D55" s="98">
        <v>5.8</v>
      </c>
      <c r="E55" s="98">
        <v>3.1</v>
      </c>
      <c r="F55" s="99">
        <v>3.5</v>
      </c>
      <c r="G55" s="98">
        <v>8.8000000000000007</v>
      </c>
      <c r="H55" s="98">
        <v>11.1</v>
      </c>
      <c r="I55" s="98">
        <v>-0.3</v>
      </c>
      <c r="J55" s="98">
        <v>10.6</v>
      </c>
      <c r="K55" s="98">
        <v>11.6</v>
      </c>
      <c r="L55" s="98">
        <v>3.3</v>
      </c>
      <c r="M55" s="98">
        <v>-1.8</v>
      </c>
      <c r="N55" s="100">
        <v>8.1999999999999993</v>
      </c>
      <c r="O55" s="91"/>
    </row>
    <row r="56" spans="1:15" ht="18" customHeight="1">
      <c r="A56" s="95" t="s">
        <v>488</v>
      </c>
      <c r="B56" s="95" t="s">
        <v>489</v>
      </c>
      <c r="C56" s="95">
        <v>5.3</v>
      </c>
      <c r="D56" s="95">
        <v>7.1</v>
      </c>
      <c r="E56" s="95">
        <v>3.7</v>
      </c>
      <c r="F56" s="96">
        <v>4</v>
      </c>
      <c r="G56" s="95">
        <v>3.8</v>
      </c>
      <c r="H56" s="95">
        <v>12</v>
      </c>
      <c r="I56" s="95">
        <v>1.5</v>
      </c>
      <c r="J56" s="95">
        <v>9.1999999999999993</v>
      </c>
      <c r="K56" s="95">
        <v>10.199999999999999</v>
      </c>
      <c r="L56" s="95">
        <v>3.6</v>
      </c>
      <c r="M56" s="95">
        <v>-0.1</v>
      </c>
      <c r="N56" s="97">
        <v>5.9</v>
      </c>
      <c r="O56" s="91"/>
    </row>
    <row r="57" spans="1:15" ht="18" customHeight="1">
      <c r="A57" s="103" t="s">
        <v>490</v>
      </c>
      <c r="B57" s="98" t="s">
        <v>491</v>
      </c>
      <c r="C57" s="98">
        <v>4.5</v>
      </c>
      <c r="D57" s="98">
        <v>8.1</v>
      </c>
      <c r="E57" s="98">
        <v>2.6</v>
      </c>
      <c r="F57" s="99">
        <v>0.4</v>
      </c>
      <c r="G57" s="98">
        <v>6.5</v>
      </c>
      <c r="H57" s="98">
        <v>12.6</v>
      </c>
      <c r="I57" s="98">
        <v>-3.7</v>
      </c>
      <c r="J57" s="98">
        <v>-0.7</v>
      </c>
      <c r="K57" s="98">
        <v>7.4</v>
      </c>
      <c r="L57" s="98">
        <v>2.1</v>
      </c>
      <c r="M57" s="98">
        <v>-3.7</v>
      </c>
      <c r="N57" s="100">
        <v>7.1</v>
      </c>
      <c r="O57" s="91"/>
    </row>
    <row r="58" spans="1:15" ht="15">
      <c r="A58" s="95" t="s">
        <v>492</v>
      </c>
      <c r="B58" s="95" t="s">
        <v>493</v>
      </c>
      <c r="C58" s="95">
        <v>4.0999999999999996</v>
      </c>
      <c r="D58" s="95">
        <v>0.4</v>
      </c>
      <c r="E58" s="95">
        <v>4.4000000000000004</v>
      </c>
      <c r="F58" s="96">
        <v>-1.7</v>
      </c>
      <c r="G58" s="95">
        <v>3.8</v>
      </c>
      <c r="H58" s="95">
        <v>7.8</v>
      </c>
      <c r="I58" s="95">
        <v>-8.8000000000000007</v>
      </c>
      <c r="J58" s="95">
        <v>-5.2</v>
      </c>
      <c r="K58" s="95">
        <v>11.7</v>
      </c>
      <c r="L58" s="95">
        <v>-1.8</v>
      </c>
      <c r="M58" s="95">
        <v>-11.8</v>
      </c>
      <c r="N58" s="97">
        <v>-2.8</v>
      </c>
      <c r="O58" s="91"/>
    </row>
    <row r="59" spans="1:15" ht="15">
      <c r="A59" s="98" t="s">
        <v>494</v>
      </c>
      <c r="B59" s="98" t="s">
        <v>495</v>
      </c>
      <c r="C59" s="98">
        <v>-0.4</v>
      </c>
      <c r="D59" s="98">
        <v>1</v>
      </c>
      <c r="E59" s="98">
        <v>-1.2</v>
      </c>
      <c r="F59" s="99">
        <v>-1.7</v>
      </c>
      <c r="G59" s="98">
        <v>-5.7</v>
      </c>
      <c r="H59" s="98">
        <v>8.1999999999999993</v>
      </c>
      <c r="I59" s="98">
        <v>-10.7</v>
      </c>
      <c r="J59" s="98">
        <v>-6.1</v>
      </c>
      <c r="K59" s="98">
        <v>4.9000000000000004</v>
      </c>
      <c r="L59" s="98">
        <v>-4.3</v>
      </c>
      <c r="M59" s="98">
        <v>-11.7</v>
      </c>
      <c r="N59" s="100">
        <v>-3.1</v>
      </c>
      <c r="O59" s="91"/>
    </row>
    <row r="60" spans="1:15" ht="15">
      <c r="A60" s="95" t="s">
        <v>496</v>
      </c>
      <c r="B60" s="95" t="s">
        <v>497</v>
      </c>
      <c r="C60" s="95">
        <v>1.2</v>
      </c>
      <c r="D60" s="95">
        <v>1.4</v>
      </c>
      <c r="E60" s="95">
        <v>-0.2</v>
      </c>
      <c r="F60" s="96">
        <v>-1</v>
      </c>
      <c r="G60" s="95">
        <v>-1.2</v>
      </c>
      <c r="H60" s="95">
        <v>7.9</v>
      </c>
      <c r="I60" s="95">
        <v>-9.3000000000000007</v>
      </c>
      <c r="J60" s="95">
        <v>4.5999999999999996</v>
      </c>
      <c r="K60" s="95">
        <v>7.9</v>
      </c>
      <c r="L60" s="95">
        <v>-2.2999999999999998</v>
      </c>
      <c r="M60" s="95">
        <v>-9.8000000000000007</v>
      </c>
      <c r="N60" s="97">
        <v>-0.6</v>
      </c>
      <c r="O60" s="91"/>
    </row>
    <row r="61" spans="1:15" ht="15">
      <c r="A61" s="98" t="s">
        <v>498</v>
      </c>
      <c r="B61" s="98" t="s">
        <v>499</v>
      </c>
      <c r="C61" s="98">
        <v>-0.8</v>
      </c>
      <c r="D61" s="98">
        <v>-4</v>
      </c>
      <c r="E61" s="98">
        <v>-1.3</v>
      </c>
      <c r="F61" s="99">
        <v>-3</v>
      </c>
      <c r="G61" s="98">
        <v>-6.7</v>
      </c>
      <c r="H61" s="98">
        <v>5.8</v>
      </c>
      <c r="I61" s="98">
        <v>-7.8</v>
      </c>
      <c r="J61" s="98">
        <v>16.899999999999999</v>
      </c>
      <c r="K61" s="98">
        <v>7.7</v>
      </c>
      <c r="L61" s="98">
        <v>-5.3</v>
      </c>
      <c r="M61" s="98">
        <v>-14.8</v>
      </c>
      <c r="N61" s="100">
        <v>-4.3</v>
      </c>
      <c r="O61" s="91"/>
    </row>
    <row r="62" spans="1:15" ht="15">
      <c r="A62" s="95" t="s">
        <v>500</v>
      </c>
      <c r="B62" s="95" t="s">
        <v>501</v>
      </c>
      <c r="C62" s="95">
        <v>-3.5</v>
      </c>
      <c r="D62" s="95">
        <v>-2.4</v>
      </c>
      <c r="E62" s="95">
        <v>-2.2000000000000002</v>
      </c>
      <c r="F62" s="96">
        <v>-6.7</v>
      </c>
      <c r="G62" s="95">
        <v>-16</v>
      </c>
      <c r="H62" s="95">
        <v>4.5</v>
      </c>
      <c r="I62" s="95">
        <v>-9.1</v>
      </c>
      <c r="J62" s="95">
        <v>3.1</v>
      </c>
      <c r="K62" s="95">
        <v>0.3</v>
      </c>
      <c r="L62" s="95">
        <v>-7.5</v>
      </c>
      <c r="M62" s="95">
        <v>-16.5</v>
      </c>
      <c r="N62" s="97">
        <v>-5</v>
      </c>
      <c r="O62" s="91"/>
    </row>
    <row r="63" spans="1:15" ht="15">
      <c r="A63" s="98" t="s">
        <v>502</v>
      </c>
      <c r="B63" s="98" t="s">
        <v>503</v>
      </c>
      <c r="C63" s="98">
        <v>-5.7</v>
      </c>
      <c r="D63" s="98">
        <v>-6.6</v>
      </c>
      <c r="E63" s="98">
        <v>-3.2</v>
      </c>
      <c r="F63" s="99">
        <v>-11.5</v>
      </c>
      <c r="G63" s="98">
        <v>-16.600000000000001</v>
      </c>
      <c r="H63" s="98">
        <v>0.6</v>
      </c>
      <c r="I63" s="98">
        <v>-13.2</v>
      </c>
      <c r="J63" s="98">
        <v>-7.5</v>
      </c>
      <c r="K63" s="98">
        <v>-3.2</v>
      </c>
      <c r="L63" s="98">
        <v>-9.3000000000000007</v>
      </c>
      <c r="M63" s="98">
        <v>-16.899999999999999</v>
      </c>
      <c r="N63" s="100">
        <v>-9.6999999999999993</v>
      </c>
      <c r="O63" s="91"/>
    </row>
    <row r="64" spans="1:15" ht="15">
      <c r="A64" s="95" t="s">
        <v>504</v>
      </c>
      <c r="B64" s="95" t="s">
        <v>505</v>
      </c>
      <c r="C64" s="95">
        <v>-6.9</v>
      </c>
      <c r="D64" s="95">
        <v>-11.1</v>
      </c>
      <c r="E64" s="95">
        <v>-3.2</v>
      </c>
      <c r="F64" s="96">
        <v>-11.5</v>
      </c>
      <c r="G64" s="95">
        <v>-16.8</v>
      </c>
      <c r="H64" s="95">
        <v>1.6</v>
      </c>
      <c r="I64" s="95">
        <v>-14.4</v>
      </c>
      <c r="J64" s="95">
        <v>-15.5</v>
      </c>
      <c r="K64" s="95">
        <v>-7.5</v>
      </c>
      <c r="L64" s="95">
        <v>-12</v>
      </c>
      <c r="M64" s="95">
        <v>-22.7</v>
      </c>
      <c r="N64" s="97">
        <v>-14</v>
      </c>
      <c r="O64" s="91"/>
    </row>
    <row r="65" spans="1:15" ht="15">
      <c r="A65" s="98" t="s">
        <v>506</v>
      </c>
      <c r="B65" s="98" t="s">
        <v>507</v>
      </c>
      <c r="C65" s="98">
        <v>-7</v>
      </c>
      <c r="D65" s="98">
        <v>-9.5</v>
      </c>
      <c r="E65" s="98">
        <v>-2.8</v>
      </c>
      <c r="F65" s="99">
        <v>-13.3</v>
      </c>
      <c r="G65" s="98">
        <v>-17</v>
      </c>
      <c r="H65" s="98">
        <v>2.5</v>
      </c>
      <c r="I65" s="98">
        <v>-14.9</v>
      </c>
      <c r="J65" s="98">
        <v>-16.7</v>
      </c>
      <c r="K65" s="98">
        <v>-12.8</v>
      </c>
      <c r="L65" s="98">
        <v>-9.4</v>
      </c>
      <c r="M65" s="98">
        <v>-13.5</v>
      </c>
      <c r="N65" s="100">
        <v>-14.8</v>
      </c>
      <c r="O65" s="91"/>
    </row>
    <row r="66" spans="1:15" ht="15">
      <c r="A66" s="95" t="s">
        <v>508</v>
      </c>
      <c r="B66" s="95" t="s">
        <v>509</v>
      </c>
      <c r="C66" s="95">
        <v>-6.9</v>
      </c>
      <c r="D66" s="95">
        <v>-10.1</v>
      </c>
      <c r="E66" s="95">
        <v>-4</v>
      </c>
      <c r="F66" s="96">
        <v>-9.1999999999999993</v>
      </c>
      <c r="G66" s="95">
        <v>-12.1</v>
      </c>
      <c r="H66" s="95">
        <v>-2</v>
      </c>
      <c r="I66" s="95">
        <v>-20.6</v>
      </c>
      <c r="J66" s="95">
        <v>-15.7</v>
      </c>
      <c r="K66" s="95">
        <v>-11.7</v>
      </c>
      <c r="L66" s="95">
        <v>-9.1999999999999993</v>
      </c>
      <c r="M66" s="95">
        <v>-14</v>
      </c>
      <c r="N66" s="97">
        <v>-11.1</v>
      </c>
      <c r="O66" s="91"/>
    </row>
    <row r="67" spans="1:15" ht="15">
      <c r="A67" s="98" t="s">
        <v>510</v>
      </c>
      <c r="B67" s="98" t="s">
        <v>511</v>
      </c>
      <c r="C67" s="98">
        <v>-5.6</v>
      </c>
      <c r="D67" s="98">
        <v>-9.4</v>
      </c>
      <c r="E67" s="98">
        <v>-1.9</v>
      </c>
      <c r="F67" s="99">
        <v>-11.7</v>
      </c>
      <c r="G67" s="98">
        <v>-11.1</v>
      </c>
      <c r="H67" s="98">
        <v>-3.4</v>
      </c>
      <c r="I67" s="98">
        <v>-16.600000000000001</v>
      </c>
      <c r="J67" s="98">
        <v>-11.4</v>
      </c>
      <c r="K67" s="98">
        <v>-10.4</v>
      </c>
      <c r="L67" s="98">
        <v>-9</v>
      </c>
      <c r="M67" s="98">
        <v>-16.3</v>
      </c>
      <c r="N67" s="100">
        <v>-10.1</v>
      </c>
      <c r="O67" s="91"/>
    </row>
    <row r="68" spans="1:15" ht="15">
      <c r="A68" s="95" t="s">
        <v>512</v>
      </c>
      <c r="B68" s="95" t="s">
        <v>513</v>
      </c>
      <c r="C68" s="95">
        <v>-5.5</v>
      </c>
      <c r="D68" s="95">
        <v>-7.8</v>
      </c>
      <c r="E68" s="95">
        <v>-3.6</v>
      </c>
      <c r="F68" s="96">
        <v>-9.9</v>
      </c>
      <c r="G68" s="95">
        <v>-9.9</v>
      </c>
      <c r="H68" s="95">
        <v>-5.0999999999999996</v>
      </c>
      <c r="I68" s="95">
        <v>-13.5</v>
      </c>
      <c r="J68" s="95">
        <v>-5.2</v>
      </c>
      <c r="K68" s="95">
        <v>-4.3</v>
      </c>
      <c r="L68" s="95">
        <v>-7.3</v>
      </c>
      <c r="M68" s="95">
        <v>-12.2</v>
      </c>
      <c r="N68" s="97">
        <v>-6.7</v>
      </c>
      <c r="O68" s="91"/>
    </row>
    <row r="69" spans="1:15" ht="15">
      <c r="A69" s="98" t="s">
        <v>514</v>
      </c>
      <c r="B69" s="98" t="s">
        <v>515</v>
      </c>
      <c r="C69" s="98">
        <v>-2.7</v>
      </c>
      <c r="D69" s="98">
        <v>-5.5</v>
      </c>
      <c r="E69" s="98">
        <v>-2.5</v>
      </c>
      <c r="F69" s="99">
        <v>4.7</v>
      </c>
      <c r="G69" s="98">
        <v>3</v>
      </c>
      <c r="H69" s="98">
        <v>-2.9</v>
      </c>
      <c r="I69" s="98">
        <v>-5.0999999999999996</v>
      </c>
      <c r="J69" s="98">
        <v>-11.2</v>
      </c>
      <c r="K69" s="98">
        <v>-5.3</v>
      </c>
      <c r="L69" s="98">
        <v>-2.2000000000000002</v>
      </c>
      <c r="M69" s="98">
        <v>-7.7</v>
      </c>
      <c r="N69" s="100">
        <v>4.3</v>
      </c>
      <c r="O69" s="91"/>
    </row>
    <row r="70" spans="1:15" ht="15">
      <c r="A70" s="95" t="s">
        <v>516</v>
      </c>
      <c r="B70" s="95" t="s">
        <v>517</v>
      </c>
      <c r="C70" s="95">
        <v>2.4</v>
      </c>
      <c r="D70" s="95">
        <v>-1.5</v>
      </c>
      <c r="E70" s="95">
        <v>1.3</v>
      </c>
      <c r="F70" s="96">
        <v>6.5</v>
      </c>
      <c r="G70" s="95">
        <v>8.8000000000000007</v>
      </c>
      <c r="H70" s="95">
        <v>1.1000000000000001</v>
      </c>
      <c r="I70" s="95">
        <v>-1.2</v>
      </c>
      <c r="J70" s="95">
        <v>7.6</v>
      </c>
      <c r="K70" s="95">
        <v>3.6</v>
      </c>
      <c r="L70" s="95">
        <v>2.9</v>
      </c>
      <c r="M70" s="95">
        <v>-0.9</v>
      </c>
      <c r="N70" s="97">
        <v>5</v>
      </c>
      <c r="O70" s="91"/>
    </row>
    <row r="71" spans="1:15" ht="15">
      <c r="A71" s="98" t="s">
        <v>518</v>
      </c>
      <c r="B71" s="98" t="s">
        <v>519</v>
      </c>
      <c r="C71" s="98">
        <v>4.3</v>
      </c>
      <c r="D71" s="98">
        <v>-2.6</v>
      </c>
      <c r="E71" s="98">
        <v>2.6</v>
      </c>
      <c r="F71" s="99">
        <v>12.3</v>
      </c>
      <c r="G71" s="98">
        <v>15.3</v>
      </c>
      <c r="H71" s="98">
        <v>4.5</v>
      </c>
      <c r="I71" s="98">
        <v>-3.5</v>
      </c>
      <c r="J71" s="98">
        <v>1.6</v>
      </c>
      <c r="K71" s="98">
        <v>7</v>
      </c>
      <c r="L71" s="98">
        <v>7.5</v>
      </c>
      <c r="M71" s="98">
        <v>10.4</v>
      </c>
      <c r="N71" s="100">
        <v>13.2</v>
      </c>
      <c r="O71" s="91"/>
    </row>
    <row r="72" spans="1:15" ht="15">
      <c r="A72" s="95" t="s">
        <v>520</v>
      </c>
      <c r="B72" s="95" t="s">
        <v>521</v>
      </c>
      <c r="C72" s="95">
        <v>4.2</v>
      </c>
      <c r="D72" s="95">
        <v>-3.5</v>
      </c>
      <c r="E72" s="95">
        <v>4.4000000000000004</v>
      </c>
      <c r="F72" s="96">
        <v>6.9</v>
      </c>
      <c r="G72" s="95">
        <v>11.3</v>
      </c>
      <c r="H72" s="95">
        <v>7.1</v>
      </c>
      <c r="I72" s="95">
        <v>-5.5</v>
      </c>
      <c r="J72" s="95">
        <v>-8.3000000000000007</v>
      </c>
      <c r="K72" s="95">
        <v>3</v>
      </c>
      <c r="L72" s="95">
        <v>7.7</v>
      </c>
      <c r="M72" s="95">
        <v>9.5</v>
      </c>
      <c r="N72" s="97">
        <v>14</v>
      </c>
      <c r="O72" s="91"/>
    </row>
    <row r="73" spans="1:15" ht="15">
      <c r="A73" s="98" t="s">
        <v>522</v>
      </c>
      <c r="B73" s="98" t="s">
        <v>523</v>
      </c>
      <c r="C73" s="98">
        <v>4.3</v>
      </c>
      <c r="D73" s="98">
        <v>-5.0999999999999996</v>
      </c>
      <c r="E73" s="98">
        <v>6.7</v>
      </c>
      <c r="F73" s="99">
        <v>-1.3</v>
      </c>
      <c r="G73" s="98">
        <v>1.7</v>
      </c>
      <c r="H73" s="98">
        <v>5</v>
      </c>
      <c r="I73" s="98">
        <v>-8.3000000000000007</v>
      </c>
      <c r="J73" s="98">
        <v>1.1000000000000001</v>
      </c>
      <c r="K73" s="98">
        <v>10.9</v>
      </c>
      <c r="L73" s="98">
        <v>7</v>
      </c>
      <c r="M73" s="98">
        <v>17.899999999999999</v>
      </c>
      <c r="N73" s="100">
        <v>3.7</v>
      </c>
      <c r="O73" s="91"/>
    </row>
    <row r="74" spans="1:15" ht="15">
      <c r="A74" s="95" t="s">
        <v>524</v>
      </c>
      <c r="B74" s="95" t="s">
        <v>525</v>
      </c>
      <c r="C74" s="95">
        <v>1.7</v>
      </c>
      <c r="D74" s="95">
        <v>-6.9</v>
      </c>
      <c r="E74" s="95">
        <v>4</v>
      </c>
      <c r="F74" s="96">
        <v>-4.2</v>
      </c>
      <c r="G74" s="95">
        <v>-0.6</v>
      </c>
      <c r="H74" s="95">
        <v>6.3</v>
      </c>
      <c r="I74" s="95">
        <v>-9.6</v>
      </c>
      <c r="J74" s="95">
        <v>-1.6</v>
      </c>
      <c r="K74" s="95">
        <v>5.2</v>
      </c>
      <c r="L74" s="95">
        <v>4.8</v>
      </c>
      <c r="M74" s="95">
        <v>15.1</v>
      </c>
      <c r="N74" s="97">
        <v>6.1</v>
      </c>
      <c r="O74" s="91"/>
    </row>
    <row r="75" spans="1:15" ht="15">
      <c r="A75" s="98" t="s">
        <v>526</v>
      </c>
      <c r="B75" s="98" t="s">
        <v>527</v>
      </c>
      <c r="C75" s="98">
        <v>1.1000000000000001</v>
      </c>
      <c r="D75" s="98">
        <v>-5.0999999999999996</v>
      </c>
      <c r="E75" s="98">
        <v>2.4</v>
      </c>
      <c r="F75" s="99">
        <v>-1.3</v>
      </c>
      <c r="G75" s="98">
        <v>-4.0999999999999996</v>
      </c>
      <c r="H75" s="98">
        <v>4.9000000000000004</v>
      </c>
      <c r="I75" s="98">
        <v>-13.7</v>
      </c>
      <c r="J75" s="98">
        <v>0.3</v>
      </c>
      <c r="K75" s="98">
        <v>6.1</v>
      </c>
      <c r="L75" s="98">
        <v>4</v>
      </c>
      <c r="M75" s="98">
        <v>14.5</v>
      </c>
      <c r="N75" s="100">
        <v>2.2000000000000002</v>
      </c>
      <c r="O75" s="91"/>
    </row>
    <row r="76" spans="1:15" ht="15">
      <c r="A76" s="95" t="s">
        <v>528</v>
      </c>
      <c r="B76" s="95" t="s">
        <v>529</v>
      </c>
      <c r="C76" s="95">
        <v>2.2999999999999998</v>
      </c>
      <c r="D76" s="95">
        <v>-2.7</v>
      </c>
      <c r="E76" s="95">
        <v>2.2000000000000002</v>
      </c>
      <c r="F76" s="96">
        <v>2</v>
      </c>
      <c r="G76" s="95">
        <v>-2</v>
      </c>
      <c r="H76" s="95">
        <v>7.2</v>
      </c>
      <c r="I76" s="95">
        <v>-26.7</v>
      </c>
      <c r="J76" s="95">
        <v>0.8</v>
      </c>
      <c r="K76" s="95">
        <v>8.5</v>
      </c>
      <c r="L76" s="95">
        <v>4.5</v>
      </c>
      <c r="M76" s="95">
        <v>13.2</v>
      </c>
      <c r="N76" s="97">
        <v>2.5</v>
      </c>
      <c r="O76" s="91"/>
    </row>
    <row r="77" spans="1:15" ht="15">
      <c r="A77" s="98" t="s">
        <v>530</v>
      </c>
      <c r="B77" s="98" t="s">
        <v>531</v>
      </c>
      <c r="C77" s="98">
        <v>0.3</v>
      </c>
      <c r="D77" s="98">
        <v>0.1</v>
      </c>
      <c r="E77" s="98">
        <v>-0.9</v>
      </c>
      <c r="F77" s="99">
        <v>0.9</v>
      </c>
      <c r="G77" s="98">
        <v>-1.9</v>
      </c>
      <c r="H77" s="98">
        <v>6.8</v>
      </c>
      <c r="I77" s="98">
        <v>-29.4</v>
      </c>
      <c r="J77" s="98">
        <v>3.9</v>
      </c>
      <c r="K77" s="98">
        <v>4.0999999999999996</v>
      </c>
      <c r="L77" s="98">
        <v>2.2999999999999998</v>
      </c>
      <c r="M77" s="98">
        <v>8.1999999999999993</v>
      </c>
      <c r="N77" s="100">
        <v>3.6</v>
      </c>
      <c r="O77" s="91"/>
    </row>
    <row r="78" spans="1:15" ht="15">
      <c r="A78" s="95" t="s">
        <v>532</v>
      </c>
      <c r="B78" s="95" t="s">
        <v>533</v>
      </c>
      <c r="C78" s="95">
        <v>1</v>
      </c>
      <c r="D78" s="95">
        <v>0.9</v>
      </c>
      <c r="E78" s="95">
        <v>0.4</v>
      </c>
      <c r="F78" s="96">
        <v>-1.9</v>
      </c>
      <c r="G78" s="95">
        <v>-0.3</v>
      </c>
      <c r="H78" s="95">
        <v>5.6</v>
      </c>
      <c r="I78" s="95">
        <v>-23</v>
      </c>
      <c r="J78" s="95">
        <v>-3.8</v>
      </c>
      <c r="K78" s="95">
        <v>4.7</v>
      </c>
      <c r="L78" s="95">
        <v>4.0999999999999996</v>
      </c>
      <c r="M78" s="95">
        <v>13.6</v>
      </c>
      <c r="N78" s="97">
        <v>4.0999999999999996</v>
      </c>
      <c r="O78" s="91"/>
    </row>
    <row r="79" spans="1:15" ht="15">
      <c r="A79" s="98" t="s">
        <v>534</v>
      </c>
      <c r="B79" s="98" t="s">
        <v>535</v>
      </c>
      <c r="C79" s="98">
        <v>2.6</v>
      </c>
      <c r="D79" s="98">
        <v>0.5</v>
      </c>
      <c r="E79" s="98">
        <v>1.5</v>
      </c>
      <c r="F79" s="99">
        <v>0.5</v>
      </c>
      <c r="G79" s="98">
        <v>4.7</v>
      </c>
      <c r="H79" s="98">
        <v>6.8</v>
      </c>
      <c r="I79" s="98">
        <v>-16.899999999999999</v>
      </c>
      <c r="J79" s="98">
        <v>-1.9</v>
      </c>
      <c r="K79" s="98">
        <v>7.1</v>
      </c>
      <c r="L79" s="98">
        <v>4.5</v>
      </c>
      <c r="M79" s="98">
        <v>10</v>
      </c>
      <c r="N79" s="100">
        <v>3.9</v>
      </c>
      <c r="O79" s="91"/>
    </row>
    <row r="80" spans="1:15" ht="15">
      <c r="A80" s="95" t="s">
        <v>536</v>
      </c>
      <c r="B80" s="95" t="s">
        <v>537</v>
      </c>
      <c r="C80" s="95">
        <v>3.3</v>
      </c>
      <c r="D80" s="95">
        <v>1</v>
      </c>
      <c r="E80" s="95">
        <v>0.5</v>
      </c>
      <c r="F80" s="96">
        <v>1</v>
      </c>
      <c r="G80" s="95">
        <v>10.7</v>
      </c>
      <c r="H80" s="95">
        <v>7.9</v>
      </c>
      <c r="I80" s="95">
        <v>-7.1</v>
      </c>
      <c r="J80" s="95">
        <v>4.9000000000000004</v>
      </c>
      <c r="K80" s="95">
        <v>7.7</v>
      </c>
      <c r="L80" s="95">
        <v>4.5</v>
      </c>
      <c r="M80" s="95">
        <v>8.4</v>
      </c>
      <c r="N80" s="97">
        <v>5.3</v>
      </c>
    </row>
    <row r="81" spans="1:14" ht="15">
      <c r="A81" s="98" t="s">
        <v>538</v>
      </c>
      <c r="B81" s="98" t="s">
        <v>539</v>
      </c>
      <c r="C81" s="98">
        <v>1.6</v>
      </c>
      <c r="D81" s="98">
        <v>-3.4</v>
      </c>
      <c r="E81" s="98">
        <v>4</v>
      </c>
      <c r="F81" s="99">
        <v>-12.4</v>
      </c>
      <c r="G81" s="98">
        <v>3.6</v>
      </c>
      <c r="H81" s="98">
        <v>9</v>
      </c>
      <c r="I81" s="98">
        <v>-8.8000000000000007</v>
      </c>
      <c r="J81" s="98">
        <v>-14.4</v>
      </c>
      <c r="K81" s="98">
        <v>-0.7</v>
      </c>
      <c r="L81" s="98">
        <v>0</v>
      </c>
      <c r="M81" s="98">
        <v>-3.7</v>
      </c>
      <c r="N81" s="100">
        <v>-2.2999999999999998</v>
      </c>
    </row>
    <row r="82" spans="1:14" ht="15">
      <c r="A82" s="95" t="s">
        <v>540</v>
      </c>
      <c r="B82" s="95" t="s">
        <v>541</v>
      </c>
      <c r="C82" s="95">
        <v>-8</v>
      </c>
      <c r="D82" s="95">
        <v>-21</v>
      </c>
      <c r="E82" s="95">
        <v>6.8</v>
      </c>
      <c r="F82" s="96">
        <v>-61.1</v>
      </c>
      <c r="G82" s="95">
        <v>-6.4</v>
      </c>
      <c r="H82" s="95">
        <v>-1.8</v>
      </c>
      <c r="I82" s="95">
        <v>-59.8</v>
      </c>
      <c r="J82" s="95">
        <v>-31.8</v>
      </c>
      <c r="K82" s="95">
        <v>-20.3</v>
      </c>
      <c r="L82" s="95">
        <v>-15.3</v>
      </c>
      <c r="M82" s="95">
        <v>-40.4</v>
      </c>
      <c r="N82" s="97">
        <v>-1.6</v>
      </c>
    </row>
    <row r="83" spans="1:14" ht="15">
      <c r="A83" s="98" t="s">
        <v>542</v>
      </c>
      <c r="B83" s="98" t="s">
        <v>543</v>
      </c>
      <c r="C83" s="98">
        <v>6.3</v>
      </c>
      <c r="D83" s="98">
        <v>-8.4</v>
      </c>
      <c r="E83" s="98">
        <v>5.7</v>
      </c>
      <c r="F83" s="99">
        <v>-15.3</v>
      </c>
      <c r="G83" s="98">
        <v>30.4</v>
      </c>
      <c r="H83" s="98">
        <v>12.1</v>
      </c>
      <c r="I83" s="98">
        <v>-34.799999999999997</v>
      </c>
      <c r="J83" s="98">
        <v>-8.1999999999999993</v>
      </c>
      <c r="K83" s="98">
        <v>15.5</v>
      </c>
      <c r="L83" s="98">
        <v>4.2</v>
      </c>
      <c r="M83" s="98">
        <v>-9.6</v>
      </c>
      <c r="N83" s="100">
        <v>26</v>
      </c>
    </row>
    <row r="84" spans="1:14" ht="15">
      <c r="A84" s="95" t="s">
        <v>544</v>
      </c>
      <c r="B84" s="95" t="s">
        <v>545</v>
      </c>
      <c r="C84" s="95">
        <v>4.0999999999999996</v>
      </c>
      <c r="D84" s="95">
        <v>-6</v>
      </c>
      <c r="E84" s="95">
        <v>3</v>
      </c>
      <c r="F84" s="96">
        <v>-5.9</v>
      </c>
      <c r="G84" s="95">
        <v>13.1</v>
      </c>
      <c r="H84" s="95">
        <v>13.3</v>
      </c>
      <c r="I84" s="95">
        <v>-30.9</v>
      </c>
      <c r="J84" s="95">
        <v>-11</v>
      </c>
      <c r="K84" s="95">
        <v>11</v>
      </c>
      <c r="L84" s="95">
        <v>4.3</v>
      </c>
      <c r="M84" s="95">
        <v>-1</v>
      </c>
      <c r="N84" s="97">
        <v>19.100000000000001</v>
      </c>
    </row>
    <row r="85" spans="1:14" ht="15">
      <c r="A85" s="98" t="s">
        <v>546</v>
      </c>
      <c r="B85" s="98" t="s">
        <v>547</v>
      </c>
      <c r="C85" s="98">
        <v>-0.7</v>
      </c>
      <c r="D85" s="98">
        <v>-6.8</v>
      </c>
      <c r="E85" s="98">
        <v>-2.5</v>
      </c>
      <c r="F85" s="99">
        <v>-18.8</v>
      </c>
      <c r="G85" s="98">
        <v>1.5</v>
      </c>
      <c r="H85" s="98">
        <v>11.2</v>
      </c>
      <c r="I85" s="98">
        <v>-43.3</v>
      </c>
      <c r="J85" s="98">
        <v>-8.3000000000000007</v>
      </c>
      <c r="K85" s="98">
        <v>12.9</v>
      </c>
      <c r="L85" s="98">
        <v>1.4</v>
      </c>
      <c r="M85" s="98">
        <v>0.1</v>
      </c>
      <c r="N85" s="100">
        <v>20.399999999999999</v>
      </c>
    </row>
    <row r="86" spans="1:14" ht="15">
      <c r="A86" s="95" t="s">
        <v>548</v>
      </c>
      <c r="B86" s="95" t="s">
        <v>549</v>
      </c>
      <c r="C86" s="95">
        <v>14.8</v>
      </c>
      <c r="D86" s="95">
        <v>16.8</v>
      </c>
      <c r="E86" s="95">
        <v>-3</v>
      </c>
      <c r="F86" s="96">
        <v>130.9</v>
      </c>
      <c r="G86" s="95">
        <v>21.6</v>
      </c>
      <c r="H86" s="95">
        <v>21.6</v>
      </c>
      <c r="I86" s="95">
        <v>49.3</v>
      </c>
      <c r="J86" s="95">
        <v>24.7</v>
      </c>
      <c r="K86" s="95">
        <v>54.2</v>
      </c>
      <c r="L86" s="95">
        <v>24.8</v>
      </c>
      <c r="M86" s="95">
        <v>68.900000000000006</v>
      </c>
      <c r="N86" s="97">
        <v>22.7</v>
      </c>
    </row>
    <row r="87" spans="1:14" ht="15">
      <c r="A87" s="98" t="s">
        <v>550</v>
      </c>
      <c r="B87" s="98" t="s">
        <v>551</v>
      </c>
      <c r="C87" s="98">
        <v>-1.2</v>
      </c>
      <c r="D87" s="98">
        <v>0.9</v>
      </c>
      <c r="E87" s="98">
        <v>-3.2</v>
      </c>
      <c r="F87" s="99">
        <v>12.7</v>
      </c>
      <c r="G87" s="98">
        <v>-18.2</v>
      </c>
      <c r="H87" s="98">
        <v>5.2</v>
      </c>
      <c r="I87" s="98">
        <v>-10.1</v>
      </c>
      <c r="J87" s="98">
        <v>-9.6</v>
      </c>
      <c r="K87" s="98">
        <v>8.5</v>
      </c>
      <c r="L87" s="98">
        <v>1</v>
      </c>
      <c r="M87" s="98">
        <v>12.2</v>
      </c>
      <c r="N87" s="100">
        <v>-7.2</v>
      </c>
    </row>
    <row r="88" spans="1:14" ht="15">
      <c r="A88" s="95" t="s">
        <v>552</v>
      </c>
      <c r="B88" s="95" t="s">
        <v>553</v>
      </c>
      <c r="C88" s="95">
        <v>-4.5999999999999996</v>
      </c>
      <c r="D88" s="95">
        <v>-6.9</v>
      </c>
      <c r="E88" s="95">
        <v>-2</v>
      </c>
      <c r="F88" s="96">
        <v>-2.2000000000000002</v>
      </c>
      <c r="G88" s="95">
        <v>-20.5</v>
      </c>
      <c r="H88" s="95">
        <v>3.5</v>
      </c>
      <c r="I88" s="95">
        <v>-9</v>
      </c>
      <c r="J88" s="95">
        <v>-7.6</v>
      </c>
      <c r="K88" s="95">
        <v>-5.0999999999999996</v>
      </c>
      <c r="L88" s="95">
        <v>-4.2</v>
      </c>
      <c r="M88" s="95">
        <v>-0.6</v>
      </c>
      <c r="N88" s="97">
        <v>-8.9</v>
      </c>
    </row>
    <row r="89" spans="1:14" ht="15">
      <c r="A89" s="98" t="s">
        <v>554</v>
      </c>
      <c r="B89" s="98" t="s">
        <v>555</v>
      </c>
      <c r="C89" s="98">
        <v>1.6</v>
      </c>
      <c r="D89" s="98">
        <v>1.7</v>
      </c>
      <c r="E89" s="98">
        <v>-0.9</v>
      </c>
      <c r="F89" s="99">
        <v>24.1</v>
      </c>
      <c r="G89" s="98">
        <v>-6.3</v>
      </c>
      <c r="H89" s="98">
        <v>8.9</v>
      </c>
      <c r="I89" s="98">
        <v>25.8</v>
      </c>
      <c r="J89" s="98">
        <v>0.2</v>
      </c>
      <c r="K89" s="98">
        <v>0.9</v>
      </c>
      <c r="L89" s="98">
        <v>1.4</v>
      </c>
      <c r="M89" s="98">
        <v>3.9</v>
      </c>
      <c r="N89" s="100">
        <v>-4.8</v>
      </c>
    </row>
    <row r="90" spans="1:14" ht="15">
      <c r="A90" s="95" t="s">
        <v>556</v>
      </c>
      <c r="B90" s="95" t="s">
        <v>557</v>
      </c>
      <c r="C90" s="95">
        <v>1.3</v>
      </c>
      <c r="D90" s="95">
        <v>8.3000000000000007</v>
      </c>
      <c r="E90" s="95">
        <v>1.9</v>
      </c>
      <c r="F90" s="96">
        <v>12.6</v>
      </c>
      <c r="G90" s="95">
        <v>-12.1</v>
      </c>
      <c r="H90" s="95">
        <v>7.3</v>
      </c>
      <c r="I90" s="95">
        <v>8.5</v>
      </c>
      <c r="J90" s="95">
        <v>1.2</v>
      </c>
      <c r="K90" s="95">
        <v>-6.1</v>
      </c>
      <c r="L90" s="95">
        <v>-0.8</v>
      </c>
      <c r="M90" s="95">
        <v>-2.7</v>
      </c>
      <c r="N90" s="97">
        <v>-9.8000000000000007</v>
      </c>
    </row>
    <row r="91" spans="1:14" ht="15">
      <c r="A91" s="98" t="s">
        <v>558</v>
      </c>
      <c r="B91" s="98" t="s">
        <v>559</v>
      </c>
      <c r="C91" s="98">
        <v>-0.4</v>
      </c>
      <c r="D91" s="98">
        <v>27.2</v>
      </c>
      <c r="E91" s="98">
        <v>1.6</v>
      </c>
      <c r="F91" s="99">
        <v>-10.6</v>
      </c>
      <c r="G91" s="98">
        <v>-9.9</v>
      </c>
      <c r="H91" s="98">
        <v>5.5</v>
      </c>
      <c r="I91" s="98">
        <v>20.3</v>
      </c>
      <c r="J91" s="98">
        <v>2.8</v>
      </c>
      <c r="K91" s="98">
        <v>-17.399999999999999</v>
      </c>
      <c r="L91" s="98">
        <v>-2.2999999999999998</v>
      </c>
      <c r="M91" s="98">
        <v>-4.5999999999999996</v>
      </c>
      <c r="N91" s="100">
        <v>-9.6999999999999993</v>
      </c>
    </row>
    <row r="92" spans="1:14" ht="15">
      <c r="A92" s="95" t="str">
        <f t="shared" ref="A82:A97" si="0">IF(C92="","",RIGHT(B92,6)&amp;" "&amp;LEFT(B92,4))</f>
        <v/>
      </c>
      <c r="B92" s="95" t="str">
        <f>'[4]GRAF - TRIMESTRAL'!S90</f>
        <v>2022 4º Tri</v>
      </c>
      <c r="C92" s="95" t="str">
        <f>IFERROR(VLOOKUP($B92,'[4]GRAF - TRIMESTRAL'!$S$3:$AE$200,C$2,0),"")</f>
        <v/>
      </c>
      <c r="D92" s="95" t="str">
        <f>IFERROR(VLOOKUP($B92,'[4]GRAF - TRIMESTRAL'!$S$3:$AE$200,D$2,0),"")</f>
        <v/>
      </c>
      <c r="E92" s="95" t="str">
        <f>IFERROR(VLOOKUP($B92,'[4]GRAF - TRIMESTRAL'!$S$3:$AE$200,E$2,0),"")</f>
        <v/>
      </c>
      <c r="F92" s="96" t="str">
        <f>IFERROR(VLOOKUP($B92,'[4]GRAF - TRIMESTRAL'!$S$3:$AE$200,F$2,0),"")</f>
        <v/>
      </c>
      <c r="G92" s="95" t="str">
        <f>IFERROR(VLOOKUP($B92,'[4]GRAF - TRIMESTRAL'!$S$3:$AE$200,G$2,0),"")</f>
        <v/>
      </c>
      <c r="H92" s="95" t="str">
        <f>IFERROR(VLOOKUP($B92,'[4]GRAF - TRIMESTRAL'!$S$3:$AE$200,H$2,0),"")</f>
        <v/>
      </c>
      <c r="I92" s="95" t="str">
        <f>IFERROR(VLOOKUP($B92,'[4]GRAF - TRIMESTRAL'!$S$3:$AE$200,I$2,0),"")</f>
        <v/>
      </c>
      <c r="J92" s="95" t="str">
        <f>IFERROR(VLOOKUP($B92,'[4]GRAF - TRIMESTRAL'!$S$3:$AE$200,J$2,0),"")</f>
        <v/>
      </c>
      <c r="K92" s="95" t="str">
        <f>IFERROR(VLOOKUP($B92,'[4]GRAF - TRIMESTRAL'!$S$3:$AE$200,K$2,0),"")</f>
        <v/>
      </c>
      <c r="L92" s="95" t="str">
        <f>IFERROR(VLOOKUP($B92,'[4]GRAF - TRIMESTRAL'!$S$3:$AE$200,L$2,0),"")</f>
        <v/>
      </c>
      <c r="M92" s="95" t="str">
        <f>IFERROR(VLOOKUP($B92,'[4]GRAF - TRIMESTRAL'!$S$3:$AE$200,M$2,0),"")</f>
        <v/>
      </c>
      <c r="N92" s="97" t="str">
        <f>IFERROR(VLOOKUP($B92,'[4]GRAF - TRIMESTRAL'!$S$3:$AE$200,N$2,0),"")</f>
        <v/>
      </c>
    </row>
    <row r="93" spans="1:14" ht="15">
      <c r="A93" s="98" t="str">
        <f t="shared" si="0"/>
        <v/>
      </c>
      <c r="B93" s="98" t="str">
        <f>'[4]GRAF - TRIMESTRAL'!S91</f>
        <v>2023 1º Tri</v>
      </c>
      <c r="C93" s="98" t="str">
        <f>IFERROR(VLOOKUP($B93,'[4]GRAF - TRIMESTRAL'!$S$3:$AE$200,C$2,0),"")</f>
        <v/>
      </c>
      <c r="D93" s="98" t="str">
        <f>IFERROR(VLOOKUP($B93,'[4]GRAF - TRIMESTRAL'!$S$3:$AE$200,D$2,0),"")</f>
        <v/>
      </c>
      <c r="E93" s="98" t="str">
        <f>IFERROR(VLOOKUP($B93,'[4]GRAF - TRIMESTRAL'!$S$3:$AE$200,E$2,0),"")</f>
        <v/>
      </c>
      <c r="F93" s="99" t="str">
        <f>IFERROR(VLOOKUP($B93,'[4]GRAF - TRIMESTRAL'!$S$3:$AE$200,F$2,0),"")</f>
        <v/>
      </c>
      <c r="G93" s="98" t="str">
        <f>IFERROR(VLOOKUP($B93,'[4]GRAF - TRIMESTRAL'!$S$3:$AE$200,G$2,0),"")</f>
        <v/>
      </c>
      <c r="H93" s="98" t="str">
        <f>IFERROR(VLOOKUP($B93,'[4]GRAF - TRIMESTRAL'!$S$3:$AE$200,H$2,0),"")</f>
        <v/>
      </c>
      <c r="I93" s="98" t="str">
        <f>IFERROR(VLOOKUP($B93,'[4]GRAF - TRIMESTRAL'!$S$3:$AE$200,I$2,0),"")</f>
        <v/>
      </c>
      <c r="J93" s="98" t="str">
        <f>IFERROR(VLOOKUP($B93,'[4]GRAF - TRIMESTRAL'!$S$3:$AE$200,J$2,0),"")</f>
        <v/>
      </c>
      <c r="K93" s="98" t="str">
        <f>IFERROR(VLOOKUP($B93,'[4]GRAF - TRIMESTRAL'!$S$3:$AE$200,K$2,0),"")</f>
        <v/>
      </c>
      <c r="L93" s="98" t="str">
        <f>IFERROR(VLOOKUP($B93,'[4]GRAF - TRIMESTRAL'!$S$3:$AE$200,L$2,0),"")</f>
        <v/>
      </c>
      <c r="M93" s="98" t="str">
        <f>IFERROR(VLOOKUP($B93,'[4]GRAF - TRIMESTRAL'!$S$3:$AE$200,M$2,0),"")</f>
        <v/>
      </c>
      <c r="N93" s="100" t="str">
        <f>IFERROR(VLOOKUP($B93,'[4]GRAF - TRIMESTRAL'!$S$3:$AE$200,N$2,0),"")</f>
        <v/>
      </c>
    </row>
    <row r="94" spans="1:14" ht="15">
      <c r="A94" s="95" t="str">
        <f t="shared" si="0"/>
        <v/>
      </c>
      <c r="B94" s="95" t="str">
        <f>'[4]GRAF - TRIMESTRAL'!S92</f>
        <v>2023 2º Tri</v>
      </c>
      <c r="C94" s="95" t="str">
        <f>IFERROR(VLOOKUP($B94,'[4]GRAF - TRIMESTRAL'!$S$3:$AE$200,C$2,0),"")</f>
        <v/>
      </c>
      <c r="D94" s="95" t="str">
        <f>IFERROR(VLOOKUP($B94,'[4]GRAF - TRIMESTRAL'!$S$3:$AE$200,D$2,0),"")</f>
        <v/>
      </c>
      <c r="E94" s="95" t="str">
        <f>IFERROR(VLOOKUP($B94,'[4]GRAF - TRIMESTRAL'!$S$3:$AE$200,E$2,0),"")</f>
        <v/>
      </c>
      <c r="F94" s="96" t="str">
        <f>IFERROR(VLOOKUP($B94,'[4]GRAF - TRIMESTRAL'!$S$3:$AE$200,F$2,0),"")</f>
        <v/>
      </c>
      <c r="G94" s="95" t="str">
        <f>IFERROR(VLOOKUP($B94,'[4]GRAF - TRIMESTRAL'!$S$3:$AE$200,G$2,0),"")</f>
        <v/>
      </c>
      <c r="H94" s="95" t="str">
        <f>IFERROR(VLOOKUP($B94,'[4]GRAF - TRIMESTRAL'!$S$3:$AE$200,H$2,0),"")</f>
        <v/>
      </c>
      <c r="I94" s="95" t="str">
        <f>IFERROR(VLOOKUP($B94,'[4]GRAF - TRIMESTRAL'!$S$3:$AE$200,I$2,0),"")</f>
        <v/>
      </c>
      <c r="J94" s="95" t="str">
        <f>IFERROR(VLOOKUP($B94,'[4]GRAF - TRIMESTRAL'!$S$3:$AE$200,J$2,0),"")</f>
        <v/>
      </c>
      <c r="K94" s="95" t="str">
        <f>IFERROR(VLOOKUP($B94,'[4]GRAF - TRIMESTRAL'!$S$3:$AE$200,K$2,0),"")</f>
        <v/>
      </c>
      <c r="L94" s="95" t="str">
        <f>IFERROR(VLOOKUP($B94,'[4]GRAF - TRIMESTRAL'!$S$3:$AE$200,L$2,0),"")</f>
        <v/>
      </c>
      <c r="M94" s="95" t="str">
        <f>IFERROR(VLOOKUP($B94,'[4]GRAF - TRIMESTRAL'!$S$3:$AE$200,M$2,0),"")</f>
        <v/>
      </c>
      <c r="N94" s="97" t="str">
        <f>IFERROR(VLOOKUP($B94,'[4]GRAF - TRIMESTRAL'!$S$3:$AE$200,N$2,0),"")</f>
        <v/>
      </c>
    </row>
    <row r="95" spans="1:14" ht="15">
      <c r="A95" s="98" t="str">
        <f t="shared" si="0"/>
        <v/>
      </c>
      <c r="B95" s="98" t="str">
        <f>'[4]GRAF - TRIMESTRAL'!S93</f>
        <v>2023 3º Tri</v>
      </c>
      <c r="C95" s="98" t="str">
        <f>IFERROR(VLOOKUP($B95,'[4]GRAF - TRIMESTRAL'!$S$3:$AE$200,C$2,0),"")</f>
        <v/>
      </c>
      <c r="D95" s="98" t="str">
        <f>IFERROR(VLOOKUP($B95,'[4]GRAF - TRIMESTRAL'!$S$3:$AE$200,D$2,0),"")</f>
        <v/>
      </c>
      <c r="E95" s="98" t="str">
        <f>IFERROR(VLOOKUP($B95,'[4]GRAF - TRIMESTRAL'!$S$3:$AE$200,E$2,0),"")</f>
        <v/>
      </c>
      <c r="F95" s="99" t="str">
        <f>IFERROR(VLOOKUP($B95,'[4]GRAF - TRIMESTRAL'!$S$3:$AE$200,F$2,0),"")</f>
        <v/>
      </c>
      <c r="G95" s="98" t="str">
        <f>IFERROR(VLOOKUP($B95,'[4]GRAF - TRIMESTRAL'!$S$3:$AE$200,G$2,0),"")</f>
        <v/>
      </c>
      <c r="H95" s="98" t="str">
        <f>IFERROR(VLOOKUP($B95,'[4]GRAF - TRIMESTRAL'!$S$3:$AE$200,H$2,0),"")</f>
        <v/>
      </c>
      <c r="I95" s="98" t="str">
        <f>IFERROR(VLOOKUP($B95,'[4]GRAF - TRIMESTRAL'!$S$3:$AE$200,I$2,0),"")</f>
        <v/>
      </c>
      <c r="J95" s="98" t="str">
        <f>IFERROR(VLOOKUP($B95,'[4]GRAF - TRIMESTRAL'!$S$3:$AE$200,J$2,0),"")</f>
        <v/>
      </c>
      <c r="K95" s="98" t="str">
        <f>IFERROR(VLOOKUP($B95,'[4]GRAF - TRIMESTRAL'!$S$3:$AE$200,K$2,0),"")</f>
        <v/>
      </c>
      <c r="L95" s="98" t="str">
        <f>IFERROR(VLOOKUP($B95,'[4]GRAF - TRIMESTRAL'!$S$3:$AE$200,L$2,0),"")</f>
        <v/>
      </c>
      <c r="M95" s="98" t="str">
        <f>IFERROR(VLOOKUP($B95,'[4]GRAF - TRIMESTRAL'!$S$3:$AE$200,M$2,0),"")</f>
        <v/>
      </c>
      <c r="N95" s="100" t="str">
        <f>IFERROR(VLOOKUP($B95,'[4]GRAF - TRIMESTRAL'!$S$3:$AE$200,N$2,0),"")</f>
        <v/>
      </c>
    </row>
    <row r="96" spans="1:14" ht="15">
      <c r="A96" s="95" t="str">
        <f t="shared" si="0"/>
        <v/>
      </c>
      <c r="B96" s="95" t="str">
        <f>'[4]GRAF - TRIMESTRAL'!S94</f>
        <v>2023 4º Tri</v>
      </c>
      <c r="C96" s="95" t="str">
        <f>IFERROR(VLOOKUP($B96,'[4]GRAF - TRIMESTRAL'!$S$3:$AE$200,C$2,0),"")</f>
        <v/>
      </c>
      <c r="D96" s="95" t="str">
        <f>IFERROR(VLOOKUP($B96,'[4]GRAF - TRIMESTRAL'!$S$3:$AE$200,D$2,0),"")</f>
        <v/>
      </c>
      <c r="E96" s="95" t="str">
        <f>IFERROR(VLOOKUP($B96,'[4]GRAF - TRIMESTRAL'!$S$3:$AE$200,E$2,0),"")</f>
        <v/>
      </c>
      <c r="F96" s="96" t="str">
        <f>IFERROR(VLOOKUP($B96,'[4]GRAF - TRIMESTRAL'!$S$3:$AE$200,F$2,0),"")</f>
        <v/>
      </c>
      <c r="G96" s="95" t="str">
        <f>IFERROR(VLOOKUP($B96,'[4]GRAF - TRIMESTRAL'!$S$3:$AE$200,G$2,0),"")</f>
        <v/>
      </c>
      <c r="H96" s="95" t="str">
        <f>IFERROR(VLOOKUP($B96,'[4]GRAF - TRIMESTRAL'!$S$3:$AE$200,H$2,0),"")</f>
        <v/>
      </c>
      <c r="I96" s="95" t="str">
        <f>IFERROR(VLOOKUP($B96,'[4]GRAF - TRIMESTRAL'!$S$3:$AE$200,I$2,0),"")</f>
        <v/>
      </c>
      <c r="J96" s="95" t="str">
        <f>IFERROR(VLOOKUP($B96,'[4]GRAF - TRIMESTRAL'!$S$3:$AE$200,J$2,0),"")</f>
        <v/>
      </c>
      <c r="K96" s="95" t="str">
        <f>IFERROR(VLOOKUP($B96,'[4]GRAF - TRIMESTRAL'!$S$3:$AE$200,K$2,0),"")</f>
        <v/>
      </c>
      <c r="L96" s="95" t="str">
        <f>IFERROR(VLOOKUP($B96,'[4]GRAF - TRIMESTRAL'!$S$3:$AE$200,L$2,0),"")</f>
        <v/>
      </c>
      <c r="M96" s="95" t="str">
        <f>IFERROR(VLOOKUP($B96,'[4]GRAF - TRIMESTRAL'!$S$3:$AE$200,M$2,0),"")</f>
        <v/>
      </c>
      <c r="N96" s="97" t="str">
        <f>IFERROR(VLOOKUP($B96,'[4]GRAF - TRIMESTRAL'!$S$3:$AE$200,N$2,0),"")</f>
        <v/>
      </c>
    </row>
    <row r="97" spans="1:14" ht="15">
      <c r="A97" s="98" t="str">
        <f t="shared" si="0"/>
        <v/>
      </c>
      <c r="B97" s="98" t="str">
        <f>'[4]GRAF - TRIMESTRAL'!S95</f>
        <v>2024 1º Tri</v>
      </c>
      <c r="C97" s="98" t="str">
        <f>IFERROR(VLOOKUP($B97,'[4]GRAF - TRIMESTRAL'!$S$3:$AE$200,C$2,0),"")</f>
        <v/>
      </c>
      <c r="D97" s="98" t="str">
        <f>IFERROR(VLOOKUP($B97,'[4]GRAF - TRIMESTRAL'!$S$3:$AE$200,D$2,0),"")</f>
        <v/>
      </c>
      <c r="E97" s="98" t="str">
        <f>IFERROR(VLOOKUP($B97,'[4]GRAF - TRIMESTRAL'!$S$3:$AE$200,E$2,0),"")</f>
        <v/>
      </c>
      <c r="F97" s="99" t="str">
        <f>IFERROR(VLOOKUP($B97,'[4]GRAF - TRIMESTRAL'!$S$3:$AE$200,F$2,0),"")</f>
        <v/>
      </c>
      <c r="G97" s="98" t="str">
        <f>IFERROR(VLOOKUP($B97,'[4]GRAF - TRIMESTRAL'!$S$3:$AE$200,G$2,0),"")</f>
        <v/>
      </c>
      <c r="H97" s="98" t="str">
        <f>IFERROR(VLOOKUP($B97,'[4]GRAF - TRIMESTRAL'!$S$3:$AE$200,H$2,0),"")</f>
        <v/>
      </c>
      <c r="I97" s="98" t="str">
        <f>IFERROR(VLOOKUP($B97,'[4]GRAF - TRIMESTRAL'!$S$3:$AE$200,I$2,0),"")</f>
        <v/>
      </c>
      <c r="J97" s="98" t="str">
        <f>IFERROR(VLOOKUP($B97,'[4]GRAF - TRIMESTRAL'!$S$3:$AE$200,J$2,0),"")</f>
        <v/>
      </c>
      <c r="K97" s="98" t="str">
        <f>IFERROR(VLOOKUP($B97,'[4]GRAF - TRIMESTRAL'!$S$3:$AE$200,K$2,0),"")</f>
        <v/>
      </c>
      <c r="L97" s="98" t="str">
        <f>IFERROR(VLOOKUP($B97,'[4]GRAF - TRIMESTRAL'!$S$3:$AE$200,L$2,0),"")</f>
        <v/>
      </c>
      <c r="M97" s="98" t="str">
        <f>IFERROR(VLOOKUP($B97,'[4]GRAF - TRIMESTRAL'!$S$3:$AE$200,M$2,0),"")</f>
        <v/>
      </c>
      <c r="N97" s="100" t="str">
        <f>IFERROR(VLOOKUP($B97,'[4]GRAF - TRIMESTRAL'!$S$3:$AE$200,N$2,0),"")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97"/>
  <sheetViews>
    <sheetView view="pageBreakPreview" topLeftCell="A46" zoomScale="70" zoomScaleNormal="100" zoomScaleSheetLayoutView="70" workbookViewId="0">
      <selection activeCell="J70" sqref="J70"/>
    </sheetView>
  </sheetViews>
  <sheetFormatPr defaultRowHeight="12.75"/>
  <cols>
    <col min="1" max="1" width="16.7109375" style="84" customWidth="1"/>
    <col min="2" max="2" width="27.85546875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84</v>
      </c>
      <c r="B4" s="88" t="s">
        <v>98</v>
      </c>
      <c r="C4" s="89" t="s">
        <v>85</v>
      </c>
      <c r="D4" s="89" t="s">
        <v>86</v>
      </c>
      <c r="E4" s="89" t="s">
        <v>87</v>
      </c>
      <c r="F4" s="89" t="s">
        <v>88</v>
      </c>
      <c r="G4" s="89" t="s">
        <v>89</v>
      </c>
      <c r="H4" s="89" t="s">
        <v>90</v>
      </c>
      <c r="I4" s="89" t="s">
        <v>91</v>
      </c>
      <c r="J4" s="89" t="s">
        <v>92</v>
      </c>
      <c r="K4" s="89" t="s">
        <v>93</v>
      </c>
      <c r="L4" s="89" t="s">
        <v>94</v>
      </c>
      <c r="M4" s="89" t="s">
        <v>95</v>
      </c>
      <c r="N4" s="90" t="s">
        <v>96</v>
      </c>
      <c r="O4" s="91"/>
    </row>
    <row r="5" spans="1:15" ht="18" customHeight="1">
      <c r="A5" s="101" t="s">
        <v>560</v>
      </c>
      <c r="B5" s="92" t="s">
        <v>561</v>
      </c>
      <c r="C5" s="92">
        <v>-0.63868613132225249</v>
      </c>
      <c r="D5" s="92">
        <v>-8.1088362068942992</v>
      </c>
      <c r="E5" s="92">
        <v>2.3543495610624632</v>
      </c>
      <c r="F5" s="93">
        <v>2.4411895250438187</v>
      </c>
      <c r="G5" s="92">
        <v>6.1643835616236764</v>
      </c>
      <c r="H5" s="92" t="s">
        <v>105</v>
      </c>
      <c r="I5" s="92" t="s">
        <v>105</v>
      </c>
      <c r="J5" s="92" t="s">
        <v>105</v>
      </c>
      <c r="K5" s="92" t="s">
        <v>105</v>
      </c>
      <c r="L5" s="92" t="s">
        <v>105</v>
      </c>
      <c r="M5" s="92">
        <v>10.671015843387499</v>
      </c>
      <c r="N5" s="94" t="s">
        <v>105</v>
      </c>
      <c r="O5" s="91"/>
    </row>
    <row r="6" spans="1:15" ht="18" customHeight="1">
      <c r="A6" s="102" t="s">
        <v>562</v>
      </c>
      <c r="B6" s="95" t="s">
        <v>563</v>
      </c>
      <c r="C6" s="95">
        <v>-2.227074235769555</v>
      </c>
      <c r="D6" s="95">
        <v>-1.0078997548404467</v>
      </c>
      <c r="E6" s="95">
        <v>-0.59101654844765372</v>
      </c>
      <c r="F6" s="96">
        <v>0.44982698960189804</v>
      </c>
      <c r="G6" s="95">
        <v>-3.8173652693822224</v>
      </c>
      <c r="H6" s="95" t="s">
        <v>105</v>
      </c>
      <c r="I6" s="95" t="s">
        <v>105</v>
      </c>
      <c r="J6" s="95" t="s">
        <v>105</v>
      </c>
      <c r="K6" s="95" t="s">
        <v>105</v>
      </c>
      <c r="L6" s="95" t="s">
        <v>105</v>
      </c>
      <c r="M6" s="95">
        <v>-4.027420736925313</v>
      </c>
      <c r="N6" s="97" t="s">
        <v>105</v>
      </c>
      <c r="O6" s="91"/>
    </row>
    <row r="7" spans="1:15" ht="18" customHeight="1">
      <c r="A7" s="103" t="s">
        <v>564</v>
      </c>
      <c r="B7" s="98" t="s">
        <v>565</v>
      </c>
      <c r="C7" s="98">
        <v>-1.7906884201971174</v>
      </c>
      <c r="D7" s="98">
        <v>0.87471783296368955</v>
      </c>
      <c r="E7" s="98">
        <v>-0.47016274863945773</v>
      </c>
      <c r="F7" s="99">
        <v>2.024780900544787</v>
      </c>
      <c r="G7" s="98">
        <v>-4.4472681067227455</v>
      </c>
      <c r="H7" s="98" t="s">
        <v>105</v>
      </c>
      <c r="I7" s="98" t="s">
        <v>105</v>
      </c>
      <c r="J7" s="98" t="s">
        <v>105</v>
      </c>
      <c r="K7" s="98" t="s">
        <v>105</v>
      </c>
      <c r="L7" s="98" t="s">
        <v>105</v>
      </c>
      <c r="M7" s="98">
        <v>-16.177096636906406</v>
      </c>
      <c r="N7" s="100" t="s">
        <v>105</v>
      </c>
      <c r="O7" s="91"/>
    </row>
    <row r="8" spans="1:15" ht="18" customHeight="1">
      <c r="A8" s="102" t="s">
        <v>566</v>
      </c>
      <c r="B8" s="95" t="s">
        <v>567</v>
      </c>
      <c r="C8" s="95">
        <v>-1.0560146924148528</v>
      </c>
      <c r="D8" s="95">
        <v>5.1890941072715524</v>
      </c>
      <c r="E8" s="95">
        <v>-1.6374269006197761</v>
      </c>
      <c r="F8" s="96">
        <v>-2.2097053726337856</v>
      </c>
      <c r="G8" s="95">
        <v>0.9677419354013006</v>
      </c>
      <c r="H8" s="95" t="s">
        <v>105</v>
      </c>
      <c r="I8" s="95" t="s">
        <v>105</v>
      </c>
      <c r="J8" s="95" t="s">
        <v>105</v>
      </c>
      <c r="K8" s="95" t="s">
        <v>105</v>
      </c>
      <c r="L8" s="95" t="s">
        <v>105</v>
      </c>
      <c r="M8" s="95">
        <v>-20.631578947289341</v>
      </c>
      <c r="N8" s="97" t="s">
        <v>105</v>
      </c>
      <c r="O8" s="91"/>
    </row>
    <row r="9" spans="1:15" ht="18" customHeight="1">
      <c r="A9" s="103" t="s">
        <v>568</v>
      </c>
      <c r="B9" s="98" t="s">
        <v>569</v>
      </c>
      <c r="C9" s="98">
        <v>0.89325591778857127</v>
      </c>
      <c r="D9" s="98">
        <v>4.4854155201073276</v>
      </c>
      <c r="E9" s="98">
        <v>0.75307173995418086</v>
      </c>
      <c r="F9" s="99">
        <v>-1.8256975542481291</v>
      </c>
      <c r="G9" s="98">
        <v>1.2451361866026911</v>
      </c>
      <c r="H9" s="98" t="s">
        <v>105</v>
      </c>
      <c r="I9" s="98" t="s">
        <v>105</v>
      </c>
      <c r="J9" s="98" t="s">
        <v>105</v>
      </c>
      <c r="K9" s="98" t="s">
        <v>105</v>
      </c>
      <c r="L9" s="98" t="s">
        <v>105</v>
      </c>
      <c r="M9" s="98">
        <v>-20.580357142880366</v>
      </c>
      <c r="N9" s="100" t="s">
        <v>105</v>
      </c>
      <c r="O9" s="91"/>
    </row>
    <row r="10" spans="1:15" ht="18" customHeight="1">
      <c r="A10" s="102" t="s">
        <v>570</v>
      </c>
      <c r="B10" s="95" t="s">
        <v>571</v>
      </c>
      <c r="C10" s="95">
        <v>-1.8233387358469244</v>
      </c>
      <c r="D10" s="95">
        <v>7.3566433566275125</v>
      </c>
      <c r="E10" s="95">
        <v>-4.3241279069278331</v>
      </c>
      <c r="F10" s="96">
        <v>-0.14810426539231258</v>
      </c>
      <c r="G10" s="95">
        <v>-3.5904255318082834</v>
      </c>
      <c r="H10" s="95" t="s">
        <v>105</v>
      </c>
      <c r="I10" s="95" t="s">
        <v>105</v>
      </c>
      <c r="J10" s="95" t="s">
        <v>105</v>
      </c>
      <c r="K10" s="95" t="s">
        <v>105</v>
      </c>
      <c r="L10" s="95" t="s">
        <v>105</v>
      </c>
      <c r="M10" s="95">
        <v>-8.583037074672129</v>
      </c>
      <c r="N10" s="97" t="s">
        <v>105</v>
      </c>
      <c r="O10" s="91"/>
    </row>
    <row r="11" spans="1:15" ht="18" customHeight="1">
      <c r="A11" s="103" t="s">
        <v>572</v>
      </c>
      <c r="B11" s="98" t="s">
        <v>573</v>
      </c>
      <c r="C11" s="98">
        <v>-5.4756380510326057</v>
      </c>
      <c r="D11" s="98">
        <v>-6.3545150501342018</v>
      </c>
      <c r="E11" s="98">
        <v>-6.2227506936238575</v>
      </c>
      <c r="F11" s="99">
        <v>-0.35445281341583978</v>
      </c>
      <c r="G11" s="98">
        <v>-11.581469648584742</v>
      </c>
      <c r="H11" s="98" t="s">
        <v>105</v>
      </c>
      <c r="I11" s="98" t="s">
        <v>105</v>
      </c>
      <c r="J11" s="98" t="s">
        <v>105</v>
      </c>
      <c r="K11" s="98" t="s">
        <v>105</v>
      </c>
      <c r="L11" s="98" t="s">
        <v>105</v>
      </c>
      <c r="M11" s="98">
        <v>-13.103448275975072</v>
      </c>
      <c r="N11" s="100" t="s">
        <v>105</v>
      </c>
      <c r="O11" s="91"/>
    </row>
    <row r="12" spans="1:15" ht="18" customHeight="1">
      <c r="A12" s="102" t="s">
        <v>574</v>
      </c>
      <c r="B12" s="95" t="s">
        <v>575</v>
      </c>
      <c r="C12" s="95">
        <v>-5.5334218680919705</v>
      </c>
      <c r="D12" s="95">
        <v>-3.6081116671372149</v>
      </c>
      <c r="E12" s="95">
        <v>-6.5696302124695238</v>
      </c>
      <c r="F12" s="96">
        <v>-7.3684210526632432</v>
      </c>
      <c r="G12" s="95">
        <v>-4.6118370483114735</v>
      </c>
      <c r="H12" s="95" t="s">
        <v>105</v>
      </c>
      <c r="I12" s="95" t="s">
        <v>105</v>
      </c>
      <c r="J12" s="95" t="s">
        <v>105</v>
      </c>
      <c r="K12" s="95" t="s">
        <v>105</v>
      </c>
      <c r="L12" s="95" t="s">
        <v>105</v>
      </c>
      <c r="M12" s="95">
        <v>-11.129848229314831</v>
      </c>
      <c r="N12" s="97" t="s">
        <v>105</v>
      </c>
      <c r="O12" s="91"/>
    </row>
    <row r="13" spans="1:15" ht="18" customHeight="1">
      <c r="A13" s="103" t="s">
        <v>576</v>
      </c>
      <c r="B13" s="98" t="s">
        <v>577</v>
      </c>
      <c r="C13" s="98">
        <v>-0.37144036318248475</v>
      </c>
      <c r="D13" s="98">
        <v>-3.048462740965463</v>
      </c>
      <c r="E13" s="98">
        <v>-1.8609950627267113</v>
      </c>
      <c r="F13" s="99">
        <v>-1.3052506674338327</v>
      </c>
      <c r="G13" s="98">
        <v>11.793103448144059</v>
      </c>
      <c r="H13" s="98" t="s">
        <v>105</v>
      </c>
      <c r="I13" s="98" t="s">
        <v>105</v>
      </c>
      <c r="J13" s="98" t="s">
        <v>105</v>
      </c>
      <c r="K13" s="98" t="s">
        <v>105</v>
      </c>
      <c r="L13" s="98" t="s">
        <v>105</v>
      </c>
      <c r="M13" s="98">
        <v>2.8888888889070374</v>
      </c>
      <c r="N13" s="100" t="s">
        <v>105</v>
      </c>
      <c r="O13" s="91"/>
    </row>
    <row r="14" spans="1:15" ht="18" customHeight="1">
      <c r="A14" s="102" t="s">
        <v>578</v>
      </c>
      <c r="B14" s="95" t="s">
        <v>579</v>
      </c>
      <c r="C14" s="95">
        <v>8.1001472754010031</v>
      </c>
      <c r="D14" s="95">
        <v>7.946428571384434</v>
      </c>
      <c r="E14" s="95">
        <v>4.6491969569566916</v>
      </c>
      <c r="F14" s="96">
        <v>0.71142730096227513</v>
      </c>
      <c r="G14" s="95">
        <v>26.016260162549408</v>
      </c>
      <c r="H14" s="95">
        <v>10.803618946258542</v>
      </c>
      <c r="I14" s="95">
        <v>-2.7045075125109563</v>
      </c>
      <c r="J14" s="95">
        <v>24.905660377709093</v>
      </c>
      <c r="K14" s="95">
        <v>19.196062346322673</v>
      </c>
      <c r="L14" s="95">
        <v>10.523560209395644</v>
      </c>
      <c r="M14" s="95">
        <v>12.820512820622509</v>
      </c>
      <c r="N14" s="97">
        <v>-1.1874775098995261</v>
      </c>
      <c r="O14" s="91"/>
    </row>
    <row r="15" spans="1:15" ht="18" customHeight="1">
      <c r="A15" s="103" t="s">
        <v>580</v>
      </c>
      <c r="B15" s="98" t="s">
        <v>581</v>
      </c>
      <c r="C15" s="98">
        <v>10.590440487342011</v>
      </c>
      <c r="D15" s="98">
        <v>4.1530054644809633</v>
      </c>
      <c r="E15" s="98">
        <v>6.9473684210610509</v>
      </c>
      <c r="F15" s="99">
        <v>11.060606060647071</v>
      </c>
      <c r="G15" s="98">
        <v>32.957292505974678</v>
      </c>
      <c r="H15" s="98">
        <v>9.0090090091164967</v>
      </c>
      <c r="I15" s="98">
        <v>-0.52700922265306316</v>
      </c>
      <c r="J15" s="98">
        <v>22.066549912531585</v>
      </c>
      <c r="K15" s="98">
        <v>18.334550767077996</v>
      </c>
      <c r="L15" s="98">
        <v>13.755020080343417</v>
      </c>
      <c r="M15" s="98">
        <v>25.869702719748378</v>
      </c>
      <c r="N15" s="100">
        <v>6.3898916967560115</v>
      </c>
      <c r="O15" s="91"/>
    </row>
    <row r="16" spans="1:15" ht="18" customHeight="1">
      <c r="A16" s="102" t="s">
        <v>582</v>
      </c>
      <c r="B16" s="95" t="s">
        <v>583</v>
      </c>
      <c r="C16" s="95">
        <v>8.9892294946113829</v>
      </c>
      <c r="D16" s="95">
        <v>2.09621069603807</v>
      </c>
      <c r="E16" s="95">
        <v>9.7910216718381839</v>
      </c>
      <c r="F16" s="96">
        <v>2.4646828974754786</v>
      </c>
      <c r="G16" s="95">
        <v>21.653300431811928</v>
      </c>
      <c r="H16" s="95">
        <v>2.2983114445887187</v>
      </c>
      <c r="I16" s="95">
        <v>0.16604400161632782</v>
      </c>
      <c r="J16" s="95">
        <v>-7.9559363524500659</v>
      </c>
      <c r="K16" s="95">
        <v>12.810601877371464</v>
      </c>
      <c r="L16" s="95">
        <v>9.2951541849930699</v>
      </c>
      <c r="M16" s="95">
        <v>15.280777537835988</v>
      </c>
      <c r="N16" s="97">
        <v>2.0926243567216396</v>
      </c>
      <c r="O16" s="91"/>
    </row>
    <row r="17" spans="1:15" ht="18" customHeight="1">
      <c r="A17" s="103" t="s">
        <v>584</v>
      </c>
      <c r="B17" s="98" t="s">
        <v>585</v>
      </c>
      <c r="C17" s="98">
        <v>4.9046321525930026</v>
      </c>
      <c r="D17" s="98">
        <v>-6.5343258891309652</v>
      </c>
      <c r="E17" s="98">
        <v>3.9176090468259206</v>
      </c>
      <c r="F17" s="99">
        <v>5.0772626931699261</v>
      </c>
      <c r="G17" s="98">
        <v>19.569892473196827</v>
      </c>
      <c r="H17" s="98">
        <v>2.1133525455959479</v>
      </c>
      <c r="I17" s="98">
        <v>1.5099519560498376</v>
      </c>
      <c r="J17" s="98">
        <v>29.607250755049442</v>
      </c>
      <c r="K17" s="98">
        <v>13.489332415611145</v>
      </c>
      <c r="L17" s="98">
        <v>3.9791567977258246</v>
      </c>
      <c r="M17" s="98">
        <v>3.9502164502204673</v>
      </c>
      <c r="N17" s="100">
        <v>-4.2971595047382021</v>
      </c>
      <c r="O17" s="91"/>
    </row>
    <row r="18" spans="1:15" ht="18" customHeight="1">
      <c r="A18" s="102" t="s">
        <v>586</v>
      </c>
      <c r="B18" s="95" t="s">
        <v>587</v>
      </c>
      <c r="C18" s="95">
        <v>4.7881355932180236</v>
      </c>
      <c r="D18" s="95">
        <v>-7.4501573976739071</v>
      </c>
      <c r="E18" s="95">
        <v>3.1889763779756386</v>
      </c>
      <c r="F18" s="96">
        <v>2.7285129604224245</v>
      </c>
      <c r="G18" s="95">
        <v>18.18181818193565</v>
      </c>
      <c r="H18" s="95">
        <v>6.6574839301557054</v>
      </c>
      <c r="I18" s="95">
        <v>0.26490066224744702</v>
      </c>
      <c r="J18" s="95">
        <v>57.819225251246344</v>
      </c>
      <c r="K18" s="95">
        <v>13.33333333329052</v>
      </c>
      <c r="L18" s="95">
        <v>2.7360988525849006</v>
      </c>
      <c r="M18" s="95">
        <v>0.75376884425537583</v>
      </c>
      <c r="N18" s="97">
        <v>-7.2955548014825951</v>
      </c>
      <c r="O18" s="91"/>
    </row>
    <row r="19" spans="1:15" ht="18" customHeight="1">
      <c r="A19" s="103" t="s">
        <v>588</v>
      </c>
      <c r="B19" s="98" t="s">
        <v>589</v>
      </c>
      <c r="C19" s="98">
        <v>4.7890535917871402</v>
      </c>
      <c r="D19" s="98">
        <v>-8.0547512503168726</v>
      </c>
      <c r="E19" s="98">
        <v>2.2559041240783673</v>
      </c>
      <c r="F19" s="99">
        <v>9.0349075975263418</v>
      </c>
      <c r="G19" s="98">
        <v>11.612576064986024</v>
      </c>
      <c r="H19" s="98">
        <v>9.1701054562461692</v>
      </c>
      <c r="I19" s="98">
        <v>1.5748031496642723</v>
      </c>
      <c r="J19" s="98">
        <v>71.675531914883067</v>
      </c>
      <c r="K19" s="98">
        <v>16.397454723502626</v>
      </c>
      <c r="L19" s="98">
        <v>2.7005239822894822</v>
      </c>
      <c r="M19" s="98">
        <v>0.18735362996344929</v>
      </c>
      <c r="N19" s="100">
        <v>-6.4180107526287333</v>
      </c>
      <c r="O19" s="91"/>
    </row>
    <row r="20" spans="1:15" ht="18" customHeight="1">
      <c r="A20" s="102" t="s">
        <v>590</v>
      </c>
      <c r="B20" s="95" t="s">
        <v>591</v>
      </c>
      <c r="C20" s="95">
        <v>5.7575757575913489</v>
      </c>
      <c r="D20" s="95">
        <v>-8.9085545722796926</v>
      </c>
      <c r="E20" s="95">
        <v>7.3843762145564762</v>
      </c>
      <c r="F20" s="96">
        <v>2.6470588235367298</v>
      </c>
      <c r="G20" s="95">
        <v>8.8729016787120649</v>
      </c>
      <c r="H20" s="95">
        <v>4.8918156161392723</v>
      </c>
      <c r="I20" s="95">
        <v>0.54090601760459212</v>
      </c>
      <c r="J20" s="95">
        <v>43.356643356770739</v>
      </c>
      <c r="K20" s="95">
        <v>14.918132201383649</v>
      </c>
      <c r="L20" s="95">
        <v>3.5990888382230635</v>
      </c>
      <c r="M20" s="95">
        <v>0.52056220712164425</v>
      </c>
      <c r="N20" s="97">
        <v>-3.1202435311183829</v>
      </c>
      <c r="O20" s="91"/>
    </row>
    <row r="21" spans="1:15" ht="18" customHeight="1">
      <c r="A21" s="103" t="s">
        <v>592</v>
      </c>
      <c r="B21" s="98" t="s">
        <v>593</v>
      </c>
      <c r="C21" s="98">
        <v>5.014152850808129</v>
      </c>
      <c r="D21" s="98">
        <v>-10.175736961485571</v>
      </c>
      <c r="E21" s="98">
        <v>7.0583746661436741</v>
      </c>
      <c r="F21" s="99">
        <v>0.7968127490245891</v>
      </c>
      <c r="G21" s="98">
        <v>7.7948717947937451</v>
      </c>
      <c r="H21" s="98">
        <v>3.0133448127893425</v>
      </c>
      <c r="I21" s="98">
        <v>2.6860413915028802</v>
      </c>
      <c r="J21" s="98">
        <v>30.090909090887898</v>
      </c>
      <c r="K21" s="98">
        <v>15.686274509806708</v>
      </c>
      <c r="L21" s="98">
        <v>6.2285223368286902</v>
      </c>
      <c r="M21" s="98">
        <v>8.6284289276795878</v>
      </c>
      <c r="N21" s="100">
        <v>7.9428989751234802</v>
      </c>
      <c r="O21" s="91"/>
    </row>
    <row r="22" spans="1:15" ht="18" customHeight="1">
      <c r="A22" s="102" t="s">
        <v>594</v>
      </c>
      <c r="B22" s="95" t="s">
        <v>595</v>
      </c>
      <c r="C22" s="95">
        <v>7.6895175915890013</v>
      </c>
      <c r="D22" s="95">
        <v>-5.0100200400973627</v>
      </c>
      <c r="E22" s="95">
        <v>8.1006549465106659</v>
      </c>
      <c r="F22" s="96">
        <v>2.4482109228068483</v>
      </c>
      <c r="G22" s="95">
        <v>13.448432530637167</v>
      </c>
      <c r="H22" s="95">
        <v>3.4859302814218784</v>
      </c>
      <c r="I22" s="95">
        <v>0.24479804157095941</v>
      </c>
      <c r="J22" s="95">
        <v>20.991479473299957</v>
      </c>
      <c r="K22" s="95">
        <v>20.395290159741197</v>
      </c>
      <c r="L22" s="95">
        <v>8.9481946624755171</v>
      </c>
      <c r="M22" s="95">
        <v>11.968209443657795</v>
      </c>
      <c r="N22" s="97">
        <v>8.9766606822009987</v>
      </c>
      <c r="O22" s="91"/>
    </row>
    <row r="23" spans="1:15" ht="18" customHeight="1">
      <c r="A23" s="103" t="s">
        <v>596</v>
      </c>
      <c r="B23" s="98" t="s">
        <v>597</v>
      </c>
      <c r="C23" s="98">
        <v>9.2099877200190186</v>
      </c>
      <c r="D23" s="98">
        <v>5.310880829011988</v>
      </c>
      <c r="E23" s="98">
        <v>6.3336952587283335</v>
      </c>
      <c r="F23" s="99">
        <v>6.058125255852076</v>
      </c>
      <c r="G23" s="98">
        <v>18.502202643099118</v>
      </c>
      <c r="H23" s="98">
        <v>5.9641255606213583</v>
      </c>
      <c r="I23" s="98">
        <v>6.1869535978490431</v>
      </c>
      <c r="J23" s="98">
        <v>23.008130081257793</v>
      </c>
      <c r="K23" s="98">
        <v>22.374670184632283</v>
      </c>
      <c r="L23" s="98">
        <v>12.576956904184122</v>
      </c>
      <c r="M23" s="98">
        <v>21.284308648463579</v>
      </c>
      <c r="N23" s="100">
        <v>7.1484681853227983</v>
      </c>
      <c r="O23" s="91"/>
    </row>
    <row r="24" spans="1:15" ht="18" customHeight="1">
      <c r="A24" s="102" t="s">
        <v>598</v>
      </c>
      <c r="B24" s="95" t="s">
        <v>599</v>
      </c>
      <c r="C24" s="95">
        <v>10.396611474810813</v>
      </c>
      <c r="D24" s="95">
        <v>5.0804670243342898</v>
      </c>
      <c r="E24" s="95">
        <v>6.8781183179581706</v>
      </c>
      <c r="F24" s="96">
        <v>13.99868247695486</v>
      </c>
      <c r="G24" s="95">
        <v>15.318744053329315</v>
      </c>
      <c r="H24" s="95">
        <v>9.7785206853845175</v>
      </c>
      <c r="I24" s="95">
        <v>8.7907375643079035</v>
      </c>
      <c r="J24" s="95">
        <v>27.463312368956938</v>
      </c>
      <c r="K24" s="95">
        <v>25.376647834271626</v>
      </c>
      <c r="L24" s="95">
        <v>14.880711686167803</v>
      </c>
      <c r="M24" s="95">
        <v>25.160697887976369</v>
      </c>
      <c r="N24" s="97">
        <v>11.698880976579007</v>
      </c>
      <c r="O24" s="91"/>
    </row>
    <row r="25" spans="1:15" ht="18" customHeight="1">
      <c r="A25" s="103" t="s">
        <v>600</v>
      </c>
      <c r="B25" s="98" t="s">
        <v>601</v>
      </c>
      <c r="C25" s="98">
        <v>9.3971034018043742</v>
      </c>
      <c r="D25" s="98">
        <v>4.792043399648227</v>
      </c>
      <c r="E25" s="98">
        <v>6.1224489796763981</v>
      </c>
      <c r="F25" s="99">
        <v>10.793067226866482</v>
      </c>
      <c r="G25" s="98">
        <v>13.295955146171723</v>
      </c>
      <c r="H25" s="98">
        <v>10.876623376649274</v>
      </c>
      <c r="I25" s="98">
        <v>6.6748066748227863</v>
      </c>
      <c r="J25" s="98">
        <v>36.683738796300979</v>
      </c>
      <c r="K25" s="98">
        <v>20.957038071952105</v>
      </c>
      <c r="L25" s="98">
        <v>13.220461095135438</v>
      </c>
      <c r="M25" s="98">
        <v>21.377870563662427</v>
      </c>
      <c r="N25" s="100">
        <v>12.784184513989484</v>
      </c>
      <c r="O25" s="91"/>
    </row>
    <row r="26" spans="1:15" ht="18" customHeight="1">
      <c r="A26" s="102" t="s">
        <v>602</v>
      </c>
      <c r="B26" s="95" t="s">
        <v>603</v>
      </c>
      <c r="C26" s="95">
        <v>11.019490254834441</v>
      </c>
      <c r="D26" s="95">
        <v>5.9963099631032302</v>
      </c>
      <c r="E26" s="95">
        <v>6.3648740640422918</v>
      </c>
      <c r="F26" s="96">
        <v>15.052103434954489</v>
      </c>
      <c r="G26" s="95">
        <v>19.79553903352036</v>
      </c>
      <c r="H26" s="95">
        <v>13.711383834035296</v>
      </c>
      <c r="I26" s="95">
        <v>11.272957568057373</v>
      </c>
      <c r="J26" s="95">
        <v>28.552544613378707</v>
      </c>
      <c r="K26" s="95">
        <v>23.285899094492102</v>
      </c>
      <c r="L26" s="95">
        <v>15.039062500027111</v>
      </c>
      <c r="M26" s="95">
        <v>23.484201537080285</v>
      </c>
      <c r="N26" s="97">
        <v>13.013196480960843</v>
      </c>
      <c r="O26" s="91"/>
    </row>
    <row r="27" spans="1:15" ht="18" customHeight="1">
      <c r="A27" s="103" t="s">
        <v>604</v>
      </c>
      <c r="B27" s="98" t="s">
        <v>605</v>
      </c>
      <c r="C27" s="98">
        <v>10.080223229827512</v>
      </c>
      <c r="D27" s="98">
        <v>13.093093093035989</v>
      </c>
      <c r="E27" s="98">
        <v>5.8019339779346257</v>
      </c>
      <c r="F27" s="99">
        <v>6.5876914186038693</v>
      </c>
      <c r="G27" s="98">
        <v>16.212871287130646</v>
      </c>
      <c r="H27" s="98">
        <v>11.343738104264123</v>
      </c>
      <c r="I27" s="98">
        <v>9.6570752857721764</v>
      </c>
      <c r="J27" s="98">
        <v>33.552631578953871</v>
      </c>
      <c r="K27" s="98">
        <v>18.400300413039371</v>
      </c>
      <c r="L27" s="98">
        <v>12.178810278101126</v>
      </c>
      <c r="M27" s="98">
        <v>16.434336023484853</v>
      </c>
      <c r="N27" s="100">
        <v>9.593199757155336</v>
      </c>
      <c r="O27" s="91"/>
    </row>
    <row r="28" spans="1:15" ht="18" customHeight="1">
      <c r="A28" s="102" t="s">
        <v>606</v>
      </c>
      <c r="B28" s="95" t="s">
        <v>607</v>
      </c>
      <c r="C28" s="95">
        <v>6.7426108374205596</v>
      </c>
      <c r="D28" s="95">
        <v>8.829450675867335</v>
      </c>
      <c r="E28" s="95">
        <v>4.4471153845708988</v>
      </c>
      <c r="F28" s="96">
        <v>-2.8916804929679629</v>
      </c>
      <c r="G28" s="95">
        <v>10.533757511510288</v>
      </c>
      <c r="H28" s="95">
        <v>14.824304538767596</v>
      </c>
      <c r="I28" s="95">
        <v>12.209080503619706</v>
      </c>
      <c r="J28" s="95">
        <v>36.76814988300152</v>
      </c>
      <c r="K28" s="95">
        <v>8.2587352007058143</v>
      </c>
      <c r="L28" s="95">
        <v>3.7225580655620316</v>
      </c>
      <c r="M28" s="95">
        <v>-1.7543859649170268</v>
      </c>
      <c r="N28" s="97">
        <v>1.9573473561032673</v>
      </c>
      <c r="O28" s="91"/>
    </row>
    <row r="29" spans="1:15" ht="18" customHeight="1">
      <c r="A29" s="103" t="s">
        <v>608</v>
      </c>
      <c r="B29" s="98" t="s">
        <v>609</v>
      </c>
      <c r="C29" s="98">
        <v>4.5239702903483003</v>
      </c>
      <c r="D29" s="98">
        <v>3.1911807368779188</v>
      </c>
      <c r="E29" s="98">
        <v>6.5279999999177329</v>
      </c>
      <c r="F29" s="99">
        <v>-7.4471653807676619</v>
      </c>
      <c r="G29" s="98">
        <v>-1.6291698991691028</v>
      </c>
      <c r="H29" s="98">
        <v>11.946408634171735</v>
      </c>
      <c r="I29" s="98">
        <v>9.6186681844510513</v>
      </c>
      <c r="J29" s="98">
        <v>18.303341902234859</v>
      </c>
      <c r="K29" s="98">
        <v>8.4994753410263524</v>
      </c>
      <c r="L29" s="98">
        <v>2.4787775891262021</v>
      </c>
      <c r="M29" s="98">
        <v>1.2102351314406734</v>
      </c>
      <c r="N29" s="100">
        <v>-11.385014596219245</v>
      </c>
      <c r="O29" s="91"/>
    </row>
    <row r="30" spans="1:15" ht="18" customHeight="1">
      <c r="A30" s="102" t="s">
        <v>610</v>
      </c>
      <c r="B30" s="95" t="s">
        <v>611</v>
      </c>
      <c r="C30" s="95">
        <v>4.7845373891063359</v>
      </c>
      <c r="D30" s="95">
        <v>-1.9915029207995816</v>
      </c>
      <c r="E30" s="95">
        <v>8.3517176174251251</v>
      </c>
      <c r="F30" s="96">
        <v>-5.0691244239651212</v>
      </c>
      <c r="G30" s="95">
        <v>-1.6329428470647223</v>
      </c>
      <c r="H30" s="95">
        <v>12.752136752164622</v>
      </c>
      <c r="I30" s="95">
        <v>8.6268871315283935</v>
      </c>
      <c r="J30" s="95">
        <v>9.3185550081546609</v>
      </c>
      <c r="K30" s="95">
        <v>9.4830320330110638</v>
      </c>
      <c r="L30" s="95">
        <v>4.8635080011858234</v>
      </c>
      <c r="M30" s="95">
        <v>7.2778827977109994</v>
      </c>
      <c r="N30" s="97">
        <v>-8.1717451524228153</v>
      </c>
      <c r="O30" s="91"/>
    </row>
    <row r="31" spans="1:15" ht="18" customHeight="1">
      <c r="A31" s="103" t="s">
        <v>612</v>
      </c>
      <c r="B31" s="98" t="s">
        <v>613</v>
      </c>
      <c r="C31" s="98">
        <v>7.9896163830788458</v>
      </c>
      <c r="D31" s="98">
        <v>1.4799154333856368</v>
      </c>
      <c r="E31" s="98">
        <v>9.9827387801966427</v>
      </c>
      <c r="F31" s="99">
        <v>2.8801562118218715</v>
      </c>
      <c r="G31" s="98">
        <v>8.50655580425137</v>
      </c>
      <c r="H31" s="98">
        <v>10.678992668180198</v>
      </c>
      <c r="I31" s="98">
        <v>10.370622237372462</v>
      </c>
      <c r="J31" s="98">
        <v>6.5410958903657557</v>
      </c>
      <c r="K31" s="98">
        <v>7.4153107495806614</v>
      </c>
      <c r="L31" s="98">
        <v>12.60736196313812</v>
      </c>
      <c r="M31" s="98">
        <v>25.210084033616042</v>
      </c>
      <c r="N31" s="100">
        <v>-0.77363896845699109</v>
      </c>
      <c r="O31" s="91"/>
    </row>
    <row r="32" spans="1:15" ht="18" customHeight="1">
      <c r="A32" s="102" t="s">
        <v>614</v>
      </c>
      <c r="B32" s="95" t="s">
        <v>615</v>
      </c>
      <c r="C32" s="95">
        <v>11.854005167934867</v>
      </c>
      <c r="D32" s="95">
        <v>5.3696935619829356</v>
      </c>
      <c r="E32" s="95">
        <v>10.603784920429193</v>
      </c>
      <c r="F32" s="96">
        <v>11.45342515406389</v>
      </c>
      <c r="G32" s="95">
        <v>21.766561514173667</v>
      </c>
      <c r="H32" s="95">
        <v>12.79920212768506</v>
      </c>
      <c r="I32" s="95">
        <v>8.4112149532373781</v>
      </c>
      <c r="J32" s="95">
        <v>25.814863103041507</v>
      </c>
      <c r="K32" s="95">
        <v>6.1250805931635455</v>
      </c>
      <c r="L32" s="95">
        <v>14.744864148421444</v>
      </c>
      <c r="M32" s="95">
        <v>19.952169456766477</v>
      </c>
      <c r="N32" s="97">
        <v>16.142020497843856</v>
      </c>
      <c r="O32" s="91"/>
    </row>
    <row r="33" spans="1:15" ht="18" customHeight="1">
      <c r="A33" s="103" t="s">
        <v>616</v>
      </c>
      <c r="B33" s="98" t="s">
        <v>617</v>
      </c>
      <c r="C33" s="98">
        <v>10.825521620818357</v>
      </c>
      <c r="D33" s="98">
        <v>7.2338119750348984</v>
      </c>
      <c r="E33" s="98">
        <v>9.5404304828536226</v>
      </c>
      <c r="F33" s="99">
        <v>10.365505425503919</v>
      </c>
      <c r="G33" s="98">
        <v>16.383976903665797</v>
      </c>
      <c r="H33" s="98">
        <v>10.703456640332231</v>
      </c>
      <c r="I33" s="98">
        <v>9.0006618133910763</v>
      </c>
      <c r="J33" s="98">
        <v>23.920390537038607</v>
      </c>
      <c r="K33" s="98">
        <v>8.951332560806847</v>
      </c>
      <c r="L33" s="98">
        <v>9.7845601436481466</v>
      </c>
      <c r="M33" s="98">
        <v>7.1365638766674344</v>
      </c>
      <c r="N33" s="100">
        <v>16.561085972923628</v>
      </c>
      <c r="O33" s="91"/>
    </row>
    <row r="34" spans="1:15" ht="18" customHeight="1">
      <c r="A34" s="102" t="s">
        <v>618</v>
      </c>
      <c r="B34" s="95" t="s">
        <v>619</v>
      </c>
      <c r="C34" s="95">
        <v>10.176282051284424</v>
      </c>
      <c r="D34" s="95">
        <v>7.0312500000244471</v>
      </c>
      <c r="E34" s="95">
        <v>6.9578864766240311</v>
      </c>
      <c r="F34" s="96">
        <v>10.249110320274513</v>
      </c>
      <c r="G34" s="95">
        <v>17.329796640176998</v>
      </c>
      <c r="H34" s="95">
        <v>12.240783410111543</v>
      </c>
      <c r="I34" s="95">
        <v>18.977202710965678</v>
      </c>
      <c r="J34" s="95">
        <v>23.497267759534623</v>
      </c>
      <c r="K34" s="95">
        <v>11.422895455617056</v>
      </c>
      <c r="L34" s="95">
        <v>12.339961863271576</v>
      </c>
      <c r="M34" s="95">
        <v>15.967561521262507</v>
      </c>
      <c r="N34" s="97">
        <v>14.438348252956622</v>
      </c>
      <c r="O34" s="91"/>
    </row>
    <row r="35" spans="1:15" ht="18" customHeight="1">
      <c r="A35" s="103" t="s">
        <v>620</v>
      </c>
      <c r="B35" s="98" t="s">
        <v>621</v>
      </c>
      <c r="C35" s="98">
        <v>7.6812012705981259</v>
      </c>
      <c r="D35" s="98">
        <v>4.5891141941914571</v>
      </c>
      <c r="E35" s="98">
        <v>4.6713742530851476</v>
      </c>
      <c r="F35" s="99">
        <v>7.2845528455326436</v>
      </c>
      <c r="G35" s="98">
        <v>17.422279792763227</v>
      </c>
      <c r="H35" s="98">
        <v>9.6374889478908266</v>
      </c>
      <c r="I35" s="98">
        <v>8.5967432950487819</v>
      </c>
      <c r="J35" s="98">
        <v>5.9412780656386222</v>
      </c>
      <c r="K35" s="98">
        <v>8.353584447174045</v>
      </c>
      <c r="L35" s="98">
        <v>8.2298585041728813</v>
      </c>
      <c r="M35" s="98">
        <v>8.4876103673994674</v>
      </c>
      <c r="N35" s="100">
        <v>12.574850299400332</v>
      </c>
      <c r="O35" s="91"/>
    </row>
    <row r="36" spans="1:15" ht="18" customHeight="1">
      <c r="A36" s="102" t="s">
        <v>622</v>
      </c>
      <c r="B36" s="95" t="s">
        <v>623</v>
      </c>
      <c r="C36" s="95">
        <v>6.6848567530205738</v>
      </c>
      <c r="D36" s="95">
        <v>0.35371399701547013</v>
      </c>
      <c r="E36" s="95">
        <v>3.2926181624667095</v>
      </c>
      <c r="F36" s="96">
        <v>4.8382923674002765</v>
      </c>
      <c r="G36" s="95">
        <v>18.666666666710242</v>
      </c>
      <c r="H36" s="95">
        <v>11.17502054235684</v>
      </c>
      <c r="I36" s="95">
        <v>7.2252580449353454</v>
      </c>
      <c r="J36" s="95">
        <v>25.48484848482595</v>
      </c>
      <c r="K36" s="95">
        <v>2.7918106886528848</v>
      </c>
      <c r="L36" s="95">
        <v>8.6672117743304753</v>
      </c>
      <c r="M36" s="95">
        <v>11.979166666645668</v>
      </c>
      <c r="N36" s="97">
        <v>9.3685300206633784</v>
      </c>
      <c r="O36" s="91"/>
    </row>
    <row r="37" spans="1:15" ht="18" customHeight="1">
      <c r="A37" s="103" t="s">
        <v>624</v>
      </c>
      <c r="B37" s="98" t="s">
        <v>625</v>
      </c>
      <c r="C37" s="98">
        <v>5.769696969671001</v>
      </c>
      <c r="D37" s="98">
        <v>-9.7323600982179848E-2</v>
      </c>
      <c r="E37" s="98">
        <v>4.1330398630364362</v>
      </c>
      <c r="F37" s="99">
        <v>6.455777923972672E-2</v>
      </c>
      <c r="G37" s="98">
        <v>14.217533283083128</v>
      </c>
      <c r="H37" s="98">
        <v>8.3397485244938174</v>
      </c>
      <c r="I37" s="98">
        <v>1.8643190057446635</v>
      </c>
      <c r="J37" s="98">
        <v>24.726704841249571</v>
      </c>
      <c r="K37" s="98">
        <v>1.8052150657550836</v>
      </c>
      <c r="L37" s="98">
        <v>3.4432589718477624</v>
      </c>
      <c r="M37" s="98">
        <v>-0.98866650589232163</v>
      </c>
      <c r="N37" s="100">
        <v>6.0560181680661351</v>
      </c>
      <c r="O37" s="91"/>
    </row>
    <row r="38" spans="1:15" ht="18" customHeight="1">
      <c r="A38" s="102" t="s">
        <v>626</v>
      </c>
      <c r="B38" s="95" t="s">
        <v>627</v>
      </c>
      <c r="C38" s="95">
        <v>9.1713596138724327</v>
      </c>
      <c r="D38" s="95">
        <v>3.6224489796432779</v>
      </c>
      <c r="E38" s="95">
        <v>9.3149974053005735</v>
      </c>
      <c r="F38" s="96">
        <v>0.36374658986904063</v>
      </c>
      <c r="G38" s="95">
        <v>14.947600661900328</v>
      </c>
      <c r="H38" s="95">
        <v>10.40322580645714</v>
      </c>
      <c r="I38" s="95">
        <v>3.4399117970993931</v>
      </c>
      <c r="J38" s="95">
        <v>31.496576459060719</v>
      </c>
      <c r="K38" s="95">
        <v>7.5133165124248613</v>
      </c>
      <c r="L38" s="95">
        <v>6.1632870864464229</v>
      </c>
      <c r="M38" s="95">
        <v>-0.3675505381863009</v>
      </c>
      <c r="N38" s="97">
        <v>13.297872340432381</v>
      </c>
      <c r="O38" s="91"/>
    </row>
    <row r="39" spans="1:15" ht="18" customHeight="1">
      <c r="A39" s="103" t="s">
        <v>628</v>
      </c>
      <c r="B39" s="98" t="s">
        <v>629</v>
      </c>
      <c r="C39" s="98">
        <v>8.6700767263983671</v>
      </c>
      <c r="D39" s="98">
        <v>7.9556898287670208</v>
      </c>
      <c r="E39" s="98">
        <v>8.303341902360927</v>
      </c>
      <c r="F39" s="99">
        <v>4.4916090819441479</v>
      </c>
      <c r="G39" s="98">
        <v>13.143454402906386</v>
      </c>
      <c r="H39" s="98">
        <v>11.924119241164899</v>
      </c>
      <c r="I39" s="98">
        <v>5.5209513023740886</v>
      </c>
      <c r="J39" s="98">
        <v>3.6223134508295285</v>
      </c>
      <c r="K39" s="98">
        <v>7.8892912571080442</v>
      </c>
      <c r="L39" s="98">
        <v>10.785051417100778</v>
      </c>
      <c r="M39" s="98">
        <v>15.520195838447993</v>
      </c>
      <c r="N39" s="100">
        <v>4.7799337435419531</v>
      </c>
      <c r="O39" s="91"/>
    </row>
    <row r="40" spans="1:15" ht="18" customHeight="1">
      <c r="A40" s="102" t="s">
        <v>630</v>
      </c>
      <c r="B40" s="95" t="s">
        <v>631</v>
      </c>
      <c r="C40" s="95">
        <v>7.5636030254653042</v>
      </c>
      <c r="D40" s="95">
        <v>8.9381393083197693</v>
      </c>
      <c r="E40" s="95">
        <v>7.7970878346638184</v>
      </c>
      <c r="F40" s="96">
        <v>4.8172043010552779</v>
      </c>
      <c r="G40" s="95">
        <v>9.1268968550792593</v>
      </c>
      <c r="H40" s="95">
        <v>8.5741354808108525</v>
      </c>
      <c r="I40" s="95">
        <v>7.6004067107050766</v>
      </c>
      <c r="J40" s="95">
        <v>-5.8430717863130255</v>
      </c>
      <c r="K40" s="95">
        <v>11.843257443102328</v>
      </c>
      <c r="L40" s="95">
        <v>7.079231129892638</v>
      </c>
      <c r="M40" s="95">
        <v>6.283487579108793</v>
      </c>
      <c r="N40" s="97">
        <v>6.6381156316998702</v>
      </c>
      <c r="O40" s="91"/>
    </row>
    <row r="41" spans="1:15" ht="18" customHeight="1">
      <c r="A41" s="103" t="s">
        <v>632</v>
      </c>
      <c r="B41" s="98" t="s">
        <v>633</v>
      </c>
      <c r="C41" s="98">
        <v>3.0213706705854992</v>
      </c>
      <c r="D41" s="98">
        <v>4.9729197439796424</v>
      </c>
      <c r="E41" s="98">
        <v>2.3736055077638873E-2</v>
      </c>
      <c r="F41" s="99">
        <v>5.6478405315619984</v>
      </c>
      <c r="G41" s="98">
        <v>3.2869481765582353</v>
      </c>
      <c r="H41" s="98">
        <v>9.2524957389777498</v>
      </c>
      <c r="I41" s="98">
        <v>6.5444468130694933</v>
      </c>
      <c r="J41" s="98">
        <v>3.9920654599302274</v>
      </c>
      <c r="K41" s="98">
        <v>10.717079530634766</v>
      </c>
      <c r="L41" s="98">
        <v>5.1520482533329082</v>
      </c>
      <c r="M41" s="98">
        <v>8.5111989459783377</v>
      </c>
      <c r="N41" s="100">
        <v>7.8082530269503181</v>
      </c>
      <c r="O41" s="91"/>
    </row>
    <row r="42" spans="1:15" ht="18" customHeight="1">
      <c r="A42" s="102" t="s">
        <v>634</v>
      </c>
      <c r="B42" s="95" t="s">
        <v>635</v>
      </c>
      <c r="C42" s="95">
        <v>4.589315132971894</v>
      </c>
      <c r="D42" s="95">
        <v>7.5326492537370671</v>
      </c>
      <c r="E42" s="95">
        <v>2.5634939472961582</v>
      </c>
      <c r="F42" s="96">
        <v>1.7949929144686738</v>
      </c>
      <c r="G42" s="95">
        <v>7.0438799076237846</v>
      </c>
      <c r="H42" s="95">
        <v>9.1349328637271743</v>
      </c>
      <c r="I42" s="95">
        <v>-0.9122618728052867</v>
      </c>
      <c r="J42" s="95">
        <v>5.5931018410737776</v>
      </c>
      <c r="K42" s="95">
        <v>8.8707743946701214</v>
      </c>
      <c r="L42" s="95">
        <v>1.2451890423353262</v>
      </c>
      <c r="M42" s="95">
        <v>-5.4672600127187216</v>
      </c>
      <c r="N42" s="97">
        <v>6.0523938572429437</v>
      </c>
      <c r="O42" s="91"/>
    </row>
    <row r="43" spans="1:15" ht="18" customHeight="1">
      <c r="A43" s="103" t="s">
        <v>636</v>
      </c>
      <c r="B43" s="98" t="s">
        <v>637</v>
      </c>
      <c r="C43" s="98">
        <v>5.0500745791680179</v>
      </c>
      <c r="D43" s="98">
        <v>6.3939190699768167</v>
      </c>
      <c r="E43" s="98">
        <v>3.0501089324791231</v>
      </c>
      <c r="F43" s="99">
        <v>3.3442757488597818</v>
      </c>
      <c r="G43" s="98">
        <v>4.5143087464640796</v>
      </c>
      <c r="H43" s="98">
        <v>11.932809773121477</v>
      </c>
      <c r="I43" s="98">
        <v>1.204819277112712</v>
      </c>
      <c r="J43" s="98">
        <v>10.749113475195561</v>
      </c>
      <c r="K43" s="98">
        <v>11.117635545092707</v>
      </c>
      <c r="L43" s="98">
        <v>4.5315236427283967</v>
      </c>
      <c r="M43" s="98">
        <v>2.8185151237412498</v>
      </c>
      <c r="N43" s="100">
        <v>6.9834895135758357</v>
      </c>
      <c r="O43" s="91"/>
    </row>
    <row r="44" spans="1:15" ht="18" customHeight="1">
      <c r="A44" s="102" t="s">
        <v>638</v>
      </c>
      <c r="B44" s="95" t="s">
        <v>639</v>
      </c>
      <c r="C44" s="95">
        <v>5.0071530758096783</v>
      </c>
      <c r="D44" s="95">
        <v>6.4493433395696131</v>
      </c>
      <c r="E44" s="95">
        <v>4.3426672994757665</v>
      </c>
      <c r="F44" s="96">
        <v>-1.114922813053465</v>
      </c>
      <c r="G44" s="95">
        <v>5.5284552845761281</v>
      </c>
      <c r="H44" s="95">
        <v>10.697570759901765</v>
      </c>
      <c r="I44" s="95">
        <v>-4.9819927971381128</v>
      </c>
      <c r="J44" s="95">
        <v>-1.6928946113422882</v>
      </c>
      <c r="K44" s="95">
        <v>9.3499764484138659</v>
      </c>
      <c r="L44" s="95">
        <v>1.5535372848886064</v>
      </c>
      <c r="M44" s="95">
        <v>-5.4152501214173139</v>
      </c>
      <c r="N44" s="97">
        <v>3.7130414851767712</v>
      </c>
      <c r="O44" s="91"/>
    </row>
    <row r="45" spans="1:15" ht="18" customHeight="1">
      <c r="A45" s="103" t="s">
        <v>640</v>
      </c>
      <c r="B45" s="98" t="s">
        <v>641</v>
      </c>
      <c r="C45" s="98">
        <v>0.90009000896877911</v>
      </c>
      <c r="D45" s="98">
        <v>-0.10843634788008094</v>
      </c>
      <c r="E45" s="98">
        <v>0.46285582042560058</v>
      </c>
      <c r="F45" s="99">
        <v>-1.2993039443166543</v>
      </c>
      <c r="G45" s="98">
        <v>-2.2006472491704732</v>
      </c>
      <c r="H45" s="98">
        <v>8.047599838645624</v>
      </c>
      <c r="I45" s="98">
        <v>-9.2066070945429956</v>
      </c>
      <c r="J45" s="98">
        <v>-6.5107040388195365</v>
      </c>
      <c r="K45" s="98">
        <v>7.1349922924540454</v>
      </c>
      <c r="L45" s="98">
        <v>-4.2486583184355382</v>
      </c>
      <c r="M45" s="98">
        <v>-13.830979600997594</v>
      </c>
      <c r="N45" s="100">
        <v>-2.9812606473547998</v>
      </c>
      <c r="O45" s="91"/>
    </row>
    <row r="46" spans="1:15" ht="18" customHeight="1">
      <c r="A46" s="102" t="s">
        <v>642</v>
      </c>
      <c r="B46" s="95" t="s">
        <v>643</v>
      </c>
      <c r="C46" s="95">
        <v>1.054766734256396</v>
      </c>
      <c r="D46" s="95">
        <v>1.8071023324296664</v>
      </c>
      <c r="E46" s="95">
        <v>-0.6131078224081099</v>
      </c>
      <c r="F46" s="96">
        <v>-0.83382966048666241</v>
      </c>
      <c r="G46" s="95">
        <v>-0.90628615503398624</v>
      </c>
      <c r="H46" s="95">
        <v>8.5168583122250396</v>
      </c>
      <c r="I46" s="95">
        <v>-9.5704948645984551</v>
      </c>
      <c r="J46" s="95">
        <v>2.701620972562635</v>
      </c>
      <c r="K46" s="95">
        <v>7.4687334859991683</v>
      </c>
      <c r="L46" s="95">
        <v>-2.0523560209270153</v>
      </c>
      <c r="M46" s="95">
        <v>-8.5580566079762281</v>
      </c>
      <c r="N46" s="97">
        <v>-0.4588112617003981</v>
      </c>
      <c r="O46" s="91"/>
    </row>
    <row r="47" spans="1:15" ht="18" customHeight="1">
      <c r="A47" s="103" t="s">
        <v>644</v>
      </c>
      <c r="B47" s="98" t="s">
        <v>645</v>
      </c>
      <c r="C47" s="98">
        <v>-1.4078110808276256</v>
      </c>
      <c r="D47" s="98">
        <v>-3.5470367922429746</v>
      </c>
      <c r="E47" s="98">
        <v>-1.501023425033432</v>
      </c>
      <c r="F47" s="99">
        <v>-4.163052905449705</v>
      </c>
      <c r="G47" s="98">
        <v>-8.7827426810268676</v>
      </c>
      <c r="H47" s="98">
        <v>5.8788000805335638</v>
      </c>
      <c r="I47" s="98">
        <v>-8.0016845651699082</v>
      </c>
      <c r="J47" s="98">
        <v>13.412563667202537</v>
      </c>
      <c r="K47" s="98">
        <v>5.5567520999647568</v>
      </c>
      <c r="L47" s="98">
        <v>-6.0484819957617564</v>
      </c>
      <c r="M47" s="98">
        <v>-15.943517329917379</v>
      </c>
      <c r="N47" s="100">
        <v>-4.2872928176881491</v>
      </c>
      <c r="O47" s="91"/>
    </row>
    <row r="48" spans="1:15" ht="18" customHeight="1">
      <c r="A48" s="102" t="s">
        <v>646</v>
      </c>
      <c r="B48" s="95" t="s">
        <v>647</v>
      </c>
      <c r="C48" s="95">
        <v>-4.5272078501386819</v>
      </c>
      <c r="D48" s="95">
        <v>-4.2118975249626489</v>
      </c>
      <c r="E48" s="95">
        <v>-3.0638101820123498</v>
      </c>
      <c r="F48" s="96">
        <v>-8.5566525622643557</v>
      </c>
      <c r="G48" s="95">
        <v>-15.993823075249548</v>
      </c>
      <c r="H48" s="95">
        <v>2.5947358596162262</v>
      </c>
      <c r="I48" s="95">
        <v>-10.766477781070559</v>
      </c>
      <c r="J48" s="95">
        <v>-1.5344664777973804</v>
      </c>
      <c r="K48" s="95">
        <v>-0.28776978417672794</v>
      </c>
      <c r="L48" s="95">
        <v>-7.7300326949806042</v>
      </c>
      <c r="M48" s="95">
        <v>-14.750260145672044</v>
      </c>
      <c r="N48" s="97">
        <v>-6.8261633011689309</v>
      </c>
      <c r="O48" s="91"/>
    </row>
    <row r="49" spans="1:15" ht="18" customHeight="1">
      <c r="A49" s="103" t="s">
        <v>648</v>
      </c>
      <c r="B49" s="98" t="s">
        <v>649</v>
      </c>
      <c r="C49" s="98">
        <v>-6.7844239261351742</v>
      </c>
      <c r="D49" s="98">
        <v>-10.42311661504398</v>
      </c>
      <c r="E49" s="98">
        <v>-2.9993618379082099</v>
      </c>
      <c r="F49" s="99">
        <v>-11.751751751732975</v>
      </c>
      <c r="G49" s="98">
        <v>-17.085035999252451</v>
      </c>
      <c r="H49" s="98">
        <v>0.91594827590415484</v>
      </c>
      <c r="I49" s="98">
        <v>-14.506969540548765</v>
      </c>
      <c r="J49" s="98">
        <v>-14.204988308649714</v>
      </c>
      <c r="K49" s="98">
        <v>-7.3922307818297899</v>
      </c>
      <c r="L49" s="98">
        <v>-11.845199914497762</v>
      </c>
      <c r="M49" s="98">
        <v>-22.446990007292733</v>
      </c>
      <c r="N49" s="100">
        <v>-13.702074167188361</v>
      </c>
      <c r="O49" s="91"/>
    </row>
    <row r="50" spans="1:15" ht="18" customHeight="1">
      <c r="A50" s="102" t="s">
        <v>650</v>
      </c>
      <c r="B50" s="95" t="s">
        <v>651</v>
      </c>
      <c r="C50" s="95">
        <v>-6.9322892676329406</v>
      </c>
      <c r="D50" s="95">
        <v>-9.7533120146545134</v>
      </c>
      <c r="E50" s="95">
        <v>-3.2786885246016029</v>
      </c>
      <c r="F50" s="96">
        <v>-12.428355957764047</v>
      </c>
      <c r="G50" s="95">
        <v>-15.444015443998671</v>
      </c>
      <c r="H50" s="95">
        <v>1.5402167712920356</v>
      </c>
      <c r="I50" s="95">
        <v>-15.518425268920566</v>
      </c>
      <c r="J50" s="95">
        <v>-16.167664670618208</v>
      </c>
      <c r="K50" s="95">
        <v>-12.405631503797554</v>
      </c>
      <c r="L50" s="95">
        <v>-9.3436873747251745</v>
      </c>
      <c r="M50" s="95">
        <v>-13.530849114216037</v>
      </c>
      <c r="N50" s="97">
        <v>-14.338489956103151</v>
      </c>
      <c r="O50" s="91"/>
    </row>
    <row r="51" spans="1:15" ht="18" customHeight="1">
      <c r="A51" s="103" t="s">
        <v>652</v>
      </c>
      <c r="B51" s="98" t="s">
        <v>653</v>
      </c>
      <c r="C51" s="98">
        <v>-6.2602195748444061</v>
      </c>
      <c r="D51" s="98">
        <v>-9.8594741613532317</v>
      </c>
      <c r="E51" s="98">
        <v>-2.6140684410488557</v>
      </c>
      <c r="F51" s="99">
        <v>-10.565552699259239</v>
      </c>
      <c r="G51" s="98">
        <v>-11.60714285714981</v>
      </c>
      <c r="H51" s="98">
        <v>-2.9112081513727239</v>
      </c>
      <c r="I51" s="98">
        <v>-18.749999999999989</v>
      </c>
      <c r="J51" s="98">
        <v>-13.857588108382203</v>
      </c>
      <c r="K51" s="98">
        <v>-11.605854462989873</v>
      </c>
      <c r="L51" s="98">
        <v>-9.1622374082480427</v>
      </c>
      <c r="M51" s="98">
        <v>-15.746109246244655</v>
      </c>
      <c r="N51" s="100">
        <v>-9.9175500588609466</v>
      </c>
      <c r="O51" s="91"/>
    </row>
    <row r="52" spans="1:15" ht="18" customHeight="1">
      <c r="A52" s="102" t="s">
        <v>654</v>
      </c>
      <c r="B52" s="95" t="s">
        <v>655</v>
      </c>
      <c r="C52" s="95">
        <v>-5.5770887166054273</v>
      </c>
      <c r="D52" s="95">
        <v>-8.0184331797327086</v>
      </c>
      <c r="E52" s="95">
        <v>-3.3552631579088943</v>
      </c>
      <c r="F52" s="96">
        <v>-9.9591651542789492</v>
      </c>
      <c r="G52" s="95">
        <v>-10.631307204880791</v>
      </c>
      <c r="H52" s="95">
        <v>-4.6627513792501301</v>
      </c>
      <c r="I52" s="95">
        <v>-14.432367149738878</v>
      </c>
      <c r="J52" s="95">
        <v>-6.8135362253004867</v>
      </c>
      <c r="K52" s="95">
        <v>-5.2035398230142249</v>
      </c>
      <c r="L52" s="95">
        <v>-7.5915595440016688</v>
      </c>
      <c r="M52" s="95">
        <v>-12.696417347591593</v>
      </c>
      <c r="N52" s="97">
        <v>-7.671764991491214</v>
      </c>
      <c r="O52" s="91"/>
    </row>
    <row r="53" spans="1:15" ht="18" customHeight="1">
      <c r="A53" s="103" t="s">
        <v>656</v>
      </c>
      <c r="B53" s="98" t="s">
        <v>657</v>
      </c>
      <c r="C53" s="98">
        <v>-1.6132163712230363</v>
      </c>
      <c r="D53" s="98">
        <v>-5.2057717603522953</v>
      </c>
      <c r="E53" s="98">
        <v>-1.1617729249139841</v>
      </c>
      <c r="F53" s="99">
        <v>6.3379630620264527</v>
      </c>
      <c r="G53" s="98">
        <v>2.2528331293484749</v>
      </c>
      <c r="H53" s="98">
        <v>-2.9153107074098017</v>
      </c>
      <c r="I53" s="98">
        <v>-4.8421575440601554</v>
      </c>
      <c r="J53" s="98">
        <v>-7.6995558721675739</v>
      </c>
      <c r="K53" s="98">
        <v>-3.1367212805987532</v>
      </c>
      <c r="L53" s="98">
        <v>-1.8110428603879347</v>
      </c>
      <c r="M53" s="98">
        <v>-8.7807072480545969</v>
      </c>
      <c r="N53" s="100">
        <v>2.89033838896402</v>
      </c>
      <c r="O53" s="91"/>
    </row>
    <row r="54" spans="1:15" ht="18" customHeight="1">
      <c r="A54" s="102" t="s">
        <v>658</v>
      </c>
      <c r="B54" s="95" t="s">
        <v>659</v>
      </c>
      <c r="C54" s="95">
        <v>3.0335041701718746</v>
      </c>
      <c r="D54" s="95">
        <v>-1.0248216399865062</v>
      </c>
      <c r="E54" s="95">
        <v>0.71547020800446504</v>
      </c>
      <c r="F54" s="96">
        <v>8.2034244523295783</v>
      </c>
      <c r="G54" s="95">
        <v>13.904324703045035</v>
      </c>
      <c r="H54" s="95">
        <v>3.2091570363847577</v>
      </c>
      <c r="I54" s="95">
        <v>-1.15514349966227</v>
      </c>
      <c r="J54" s="95">
        <v>6.5166424808956513</v>
      </c>
      <c r="K54" s="95">
        <v>4.4628908457066796</v>
      </c>
      <c r="L54" s="95">
        <v>5.64307490940541</v>
      </c>
      <c r="M54" s="95">
        <v>7.4170383284483776</v>
      </c>
      <c r="N54" s="97">
        <v>10.093730568850368</v>
      </c>
      <c r="O54" s="91"/>
    </row>
    <row r="55" spans="1:15" ht="18" customHeight="1">
      <c r="A55" s="103" t="s">
        <v>660</v>
      </c>
      <c r="B55" s="98" t="s">
        <v>661</v>
      </c>
      <c r="C55" s="98">
        <v>4.6372249797058007</v>
      </c>
      <c r="D55" s="98">
        <v>-3.6647775123728965</v>
      </c>
      <c r="E55" s="98">
        <v>4.754971033931743</v>
      </c>
      <c r="F55" s="99">
        <v>7.9294570562561173</v>
      </c>
      <c r="G55" s="98">
        <v>12.341995988561205</v>
      </c>
      <c r="H55" s="98">
        <v>7.081791420885386</v>
      </c>
      <c r="I55" s="98">
        <v>-5.6998015315388173</v>
      </c>
      <c r="J55" s="98">
        <v>-7.1377575902013657</v>
      </c>
      <c r="K55" s="98">
        <v>4.5204494262218287</v>
      </c>
      <c r="L55" s="98">
        <v>8.010930860312083</v>
      </c>
      <c r="M55" s="98">
        <v>9.8216979524683445</v>
      </c>
      <c r="N55" s="100">
        <v>14.347550080267069</v>
      </c>
      <c r="O55" s="91"/>
    </row>
    <row r="56" spans="1:15" ht="18" customHeight="1">
      <c r="A56" s="95" t="s">
        <v>662</v>
      </c>
      <c r="B56" s="95" t="s">
        <v>663</v>
      </c>
      <c r="C56" s="95">
        <v>3.395121528566758</v>
      </c>
      <c r="D56" s="95">
        <v>-4.0928743709560678</v>
      </c>
      <c r="E56" s="95">
        <v>5.0354949124510329</v>
      </c>
      <c r="F56" s="96">
        <v>-2.8000098086264802</v>
      </c>
      <c r="G56" s="95">
        <v>2.6264795381382156</v>
      </c>
      <c r="H56" s="95">
        <v>6.2671437155090493</v>
      </c>
      <c r="I56" s="95">
        <v>-7.5207079414083333</v>
      </c>
      <c r="J56" s="95">
        <v>2.0348729362565265</v>
      </c>
      <c r="K56" s="95">
        <v>8.0201608794200361</v>
      </c>
      <c r="L56" s="95">
        <v>7.3762598110439281</v>
      </c>
      <c r="M56" s="95">
        <v>22.205889084497521</v>
      </c>
      <c r="N56" s="97">
        <v>6.5326226251083197</v>
      </c>
      <c r="O56" s="91"/>
    </row>
    <row r="57" spans="1:15" ht="18" customHeight="1">
      <c r="A57" s="103" t="s">
        <v>664</v>
      </c>
      <c r="B57" s="98" t="s">
        <v>665</v>
      </c>
      <c r="C57" s="98">
        <v>1.8609788259302817</v>
      </c>
      <c r="D57" s="98">
        <v>-7.5220953384057427</v>
      </c>
      <c r="E57" s="98">
        <v>4.7090663741318872</v>
      </c>
      <c r="F57" s="99">
        <v>-2.8214234360115609</v>
      </c>
      <c r="G57" s="98">
        <v>-4.1226811382382262</v>
      </c>
      <c r="H57" s="98">
        <v>5.4527505944409693</v>
      </c>
      <c r="I57" s="98">
        <v>-12.521250925195936</v>
      </c>
      <c r="J57" s="98">
        <v>-2.2518139899445622</v>
      </c>
      <c r="K57" s="98">
        <v>7.4041629369147932</v>
      </c>
      <c r="L57" s="98">
        <v>3.9613811935650611</v>
      </c>
      <c r="M57" s="98">
        <v>11.299082572661323</v>
      </c>
      <c r="N57" s="100">
        <v>2.9713634697056346</v>
      </c>
      <c r="O57" s="91"/>
    </row>
    <row r="58" spans="1:15" ht="15">
      <c r="A58" s="95" t="s">
        <v>666</v>
      </c>
      <c r="B58" s="95" t="s">
        <v>667</v>
      </c>
      <c r="C58" s="95">
        <v>1.795625399193157</v>
      </c>
      <c r="D58" s="95">
        <v>-3.1305620799334077</v>
      </c>
      <c r="E58" s="95">
        <v>1.7806006977693078</v>
      </c>
      <c r="F58" s="96">
        <v>1.9473121625294576</v>
      </c>
      <c r="G58" s="95">
        <v>-2.0107878336178331</v>
      </c>
      <c r="H58" s="95">
        <v>5.8850129439905086</v>
      </c>
      <c r="I58" s="95">
        <v>-24.785076585382658</v>
      </c>
      <c r="J58" s="95">
        <v>0.8011561275850676</v>
      </c>
      <c r="K58" s="95">
        <v>7.5483842727629424</v>
      </c>
      <c r="L58" s="95">
        <v>3.9530556679872264</v>
      </c>
      <c r="M58" s="95">
        <v>12.698188680979827</v>
      </c>
      <c r="N58" s="97">
        <v>1.4797983427494721</v>
      </c>
      <c r="O58" s="91"/>
    </row>
    <row r="59" spans="1:15" ht="15">
      <c r="A59" s="98" t="s">
        <v>668</v>
      </c>
      <c r="B59" s="98" t="s">
        <v>669</v>
      </c>
      <c r="C59" s="98">
        <v>0.66343459116611214</v>
      </c>
      <c r="D59" s="98">
        <v>-0.72296519401112702</v>
      </c>
      <c r="E59" s="98">
        <v>-0.29056041069432936</v>
      </c>
      <c r="F59" s="99">
        <v>-0.17304542244629406</v>
      </c>
      <c r="G59" s="98">
        <v>-1.4207070957414247</v>
      </c>
      <c r="H59" s="98">
        <v>6.0669785382397201</v>
      </c>
      <c r="I59" s="98">
        <v>-28.740588669425314</v>
      </c>
      <c r="J59" s="98">
        <v>1.7413617404901771</v>
      </c>
      <c r="K59" s="98">
        <v>6.3846255807415542</v>
      </c>
      <c r="L59" s="98">
        <v>2.551303051764342</v>
      </c>
      <c r="M59" s="98">
        <v>7.8793082435769879</v>
      </c>
      <c r="N59" s="100">
        <v>3.7084164748057757</v>
      </c>
      <c r="O59" s="91"/>
    </row>
    <row r="60" spans="1:15" ht="15">
      <c r="A60" s="95" t="s">
        <v>670</v>
      </c>
      <c r="B60" s="95" t="s">
        <v>671</v>
      </c>
      <c r="C60" s="95">
        <v>1.6773115624880042</v>
      </c>
      <c r="D60" s="95">
        <v>1.9789934774306683</v>
      </c>
      <c r="E60" s="95">
        <v>0.9554639017308908</v>
      </c>
      <c r="F60" s="96">
        <v>9.1179141724850865E-3</v>
      </c>
      <c r="G60" s="95">
        <v>1.2565037557470182</v>
      </c>
      <c r="H60" s="95">
        <v>6.6407862546885799</v>
      </c>
      <c r="I60" s="95">
        <v>-19.426205977306577</v>
      </c>
      <c r="J60" s="95">
        <v>-2.9772865805224091</v>
      </c>
      <c r="K60" s="95">
        <v>3.5273291228931525</v>
      </c>
      <c r="L60" s="95">
        <v>4.474874574948462</v>
      </c>
      <c r="M60" s="95">
        <v>13.264561349459413</v>
      </c>
      <c r="N60" s="97">
        <v>3.5478730652682922</v>
      </c>
      <c r="O60" s="91"/>
    </row>
    <row r="61" spans="1:15" ht="15">
      <c r="A61" s="98" t="s">
        <v>672</v>
      </c>
      <c r="B61" s="98" t="s">
        <v>673</v>
      </c>
      <c r="C61" s="98">
        <v>3.0265869748071772</v>
      </c>
      <c r="D61" s="98">
        <v>0.60258754361299793</v>
      </c>
      <c r="E61" s="98">
        <v>0.4615691500586383</v>
      </c>
      <c r="F61" s="99">
        <v>0.48045098336646497</v>
      </c>
      <c r="G61" s="98">
        <v>10.16571166681528</v>
      </c>
      <c r="H61" s="98">
        <v>7.6221249347972142</v>
      </c>
      <c r="I61" s="98">
        <v>-8.8816662311468342</v>
      </c>
      <c r="J61" s="98">
        <v>3.5783308109641032</v>
      </c>
      <c r="K61" s="98">
        <v>7.8858812402684553</v>
      </c>
      <c r="L61" s="98">
        <v>4.5083676962981878</v>
      </c>
      <c r="M61" s="98">
        <v>8.8902249595310234</v>
      </c>
      <c r="N61" s="100">
        <v>5.4080354295218402</v>
      </c>
      <c r="O61" s="91"/>
    </row>
    <row r="62" spans="1:15" ht="15">
      <c r="A62" s="95" t="s">
        <v>674</v>
      </c>
      <c r="B62" s="95" t="s">
        <v>675</v>
      </c>
      <c r="C62" s="95">
        <v>-3.0890040399941143</v>
      </c>
      <c r="D62" s="95">
        <v>-8.9676043542819546</v>
      </c>
      <c r="E62" s="95">
        <v>4.1847649774665374</v>
      </c>
      <c r="F62" s="96">
        <v>-29.864855082440656</v>
      </c>
      <c r="G62" s="95">
        <v>-5.9214980837540399</v>
      </c>
      <c r="H62" s="95">
        <v>4.3219488164546238</v>
      </c>
      <c r="I62" s="95">
        <v>-19.919045483852127</v>
      </c>
      <c r="J62" s="95">
        <v>-21.986321215147932</v>
      </c>
      <c r="K62" s="95">
        <v>-12.171459320086974</v>
      </c>
      <c r="L62" s="95">
        <v>-6.946680063900379</v>
      </c>
      <c r="M62" s="95">
        <v>-17.925374623977021</v>
      </c>
      <c r="N62" s="97">
        <v>-7.1226264735786309</v>
      </c>
      <c r="O62" s="91"/>
    </row>
    <row r="63" spans="1:15" ht="15">
      <c r="A63" s="98" t="s">
        <v>676</v>
      </c>
      <c r="B63" s="98" t="s">
        <v>677</v>
      </c>
      <c r="C63" s="98">
        <v>1.2319367418391458</v>
      </c>
      <c r="D63" s="98">
        <v>-14.308337419702211</v>
      </c>
      <c r="E63" s="98">
        <v>7.0906862779552382</v>
      </c>
      <c r="F63" s="99">
        <v>-36.301925312188288</v>
      </c>
      <c r="G63" s="98">
        <v>19.403432917563812</v>
      </c>
      <c r="H63" s="98">
        <v>6.7149343350196622</v>
      </c>
      <c r="I63" s="98">
        <v>-43.667391551536426</v>
      </c>
      <c r="J63" s="98">
        <v>-16.864939494469244</v>
      </c>
      <c r="K63" s="98">
        <v>3.4631745199033448</v>
      </c>
      <c r="L63" s="98">
        <v>-3.1588093348445478</v>
      </c>
      <c r="M63" s="98">
        <v>-22.234333937380502</v>
      </c>
      <c r="N63" s="100">
        <v>16.118670291253203</v>
      </c>
      <c r="O63" s="91"/>
    </row>
    <row r="64" spans="1:15" ht="15">
      <c r="A64" s="95" t="s">
        <v>678</v>
      </c>
      <c r="B64" s="95" t="s">
        <v>679</v>
      </c>
      <c r="C64" s="95">
        <v>4.8098258100300662</v>
      </c>
      <c r="D64" s="95">
        <v>-5.8444959109302701</v>
      </c>
      <c r="E64" s="95">
        <v>3.2745077642064135</v>
      </c>
      <c r="F64" s="96">
        <v>-6.0475926238155893</v>
      </c>
      <c r="G64" s="95">
        <v>16.354606398237269</v>
      </c>
      <c r="H64" s="95">
        <v>13.43629631154295</v>
      </c>
      <c r="I64" s="95">
        <v>-32.032621218045712</v>
      </c>
      <c r="J64" s="95">
        <v>-10.098854757121401</v>
      </c>
      <c r="K64" s="95">
        <v>12.487479242194599</v>
      </c>
      <c r="L64" s="95">
        <v>4.9715673914681124</v>
      </c>
      <c r="M64" s="95">
        <v>-1.1565870269987788</v>
      </c>
      <c r="N64" s="97">
        <v>22.030094497371564</v>
      </c>
      <c r="O64" s="91"/>
    </row>
    <row r="65" spans="1:15" ht="15">
      <c r="A65" s="98" t="s">
        <v>680</v>
      </c>
      <c r="B65" s="98" t="s">
        <v>681</v>
      </c>
      <c r="C65" s="98">
        <v>4.5329479341572831</v>
      </c>
      <c r="D65" s="98">
        <v>-1.3482262570982173</v>
      </c>
      <c r="E65" s="98">
        <v>-2.2711058597912004</v>
      </c>
      <c r="F65" s="99">
        <v>3.610473094835287</v>
      </c>
      <c r="G65" s="98">
        <v>13.022880382490465</v>
      </c>
      <c r="H65" s="98">
        <v>16.179581738894598</v>
      </c>
      <c r="I65" s="98">
        <v>-33.864088804936685</v>
      </c>
      <c r="J65" s="98">
        <v>0.96438776645182411</v>
      </c>
      <c r="K65" s="98">
        <v>27.665826524518501</v>
      </c>
      <c r="L65" s="98">
        <v>9.1729461402939805</v>
      </c>
      <c r="M65" s="98">
        <v>17.672036187083528</v>
      </c>
      <c r="N65" s="100">
        <v>25.598648333969187</v>
      </c>
      <c r="O65" s="91"/>
    </row>
    <row r="66" spans="1:15" ht="15">
      <c r="A66" s="95" t="s">
        <v>682</v>
      </c>
      <c r="B66" s="95" t="s">
        <v>683</v>
      </c>
      <c r="C66" s="95">
        <v>5.5812608678287745</v>
      </c>
      <c r="D66" s="95">
        <v>9.1669737322126252</v>
      </c>
      <c r="E66" s="95">
        <v>-3.4340606978764732</v>
      </c>
      <c r="F66" s="96">
        <v>50.152493093227115</v>
      </c>
      <c r="G66" s="95">
        <v>-5.4729460899653581</v>
      </c>
      <c r="H66" s="95">
        <v>10.707790780238469</v>
      </c>
      <c r="I66" s="95">
        <v>4.9011685587744047</v>
      </c>
      <c r="J66" s="95">
        <v>3.6202630398345814</v>
      </c>
      <c r="K66" s="95">
        <v>26.26487995973028</v>
      </c>
      <c r="L66" s="95">
        <v>10.343899155304603</v>
      </c>
      <c r="M66" s="95">
        <v>30.995500108789663</v>
      </c>
      <c r="N66" s="97">
        <v>3.3387188194500705</v>
      </c>
      <c r="O66" s="91"/>
    </row>
    <row r="67" spans="1:15" ht="15">
      <c r="A67" s="98" t="s">
        <v>684</v>
      </c>
      <c r="B67" s="98" t="s">
        <v>685</v>
      </c>
      <c r="C67" s="98">
        <v>-4.6922464815365768</v>
      </c>
      <c r="D67" s="98">
        <v>-6.2608202809997016</v>
      </c>
      <c r="E67" s="98">
        <v>-2.2335700951614301</v>
      </c>
      <c r="F67" s="99">
        <v>-1.7707357990833783</v>
      </c>
      <c r="G67" s="98">
        <v>-21.001359149100352</v>
      </c>
      <c r="H67" s="98">
        <v>3.6927909023008354</v>
      </c>
      <c r="I67" s="98">
        <v>-8.0232234163203344</v>
      </c>
      <c r="J67" s="98">
        <v>-9.192254498696073</v>
      </c>
      <c r="K67" s="98">
        <v>-5.4369722889699208</v>
      </c>
      <c r="L67" s="98">
        <v>-4.1078290757760811</v>
      </c>
      <c r="M67" s="98">
        <v>0.23523405486181037</v>
      </c>
      <c r="N67" s="100">
        <v>-9.2576061219271644</v>
      </c>
      <c r="O67" s="91"/>
    </row>
    <row r="68" spans="1:15" ht="15">
      <c r="A68" s="95" t="s">
        <v>686</v>
      </c>
      <c r="B68" s="95" t="s">
        <v>687</v>
      </c>
      <c r="C68" s="95">
        <v>2.3009950477576924</v>
      </c>
      <c r="D68" s="95">
        <v>3.7625490250297045</v>
      </c>
      <c r="E68" s="95">
        <v>0.36770908484202725</v>
      </c>
      <c r="F68" s="96">
        <v>26.749168153614455</v>
      </c>
      <c r="G68" s="95">
        <v>-6.9245597084067629</v>
      </c>
      <c r="H68" s="95">
        <v>7.5661509618891287</v>
      </c>
      <c r="I68" s="95">
        <v>20.457704128188681</v>
      </c>
      <c r="J68" s="95">
        <v>8.8375188283640327E-2</v>
      </c>
      <c r="K68" s="95">
        <v>0.92124449223036642</v>
      </c>
      <c r="L68" s="95">
        <v>1.4519206575348775</v>
      </c>
      <c r="M68" s="95">
        <v>2.4050474790839438</v>
      </c>
      <c r="N68" s="97">
        <v>-6.0469696897029639</v>
      </c>
      <c r="O68" s="91"/>
    </row>
    <row r="69" spans="1:15" ht="15">
      <c r="A69" s="98" t="s">
        <v>688</v>
      </c>
      <c r="B69" s="98" t="s">
        <v>689</v>
      </c>
      <c r="C69" s="98">
        <v>-1.0808749393981465</v>
      </c>
      <c r="D69" s="98">
        <v>15.719734974418653</v>
      </c>
      <c r="E69" s="98">
        <v>0.70525605044431394</v>
      </c>
      <c r="F69" s="99">
        <v>-2.7442202489720513</v>
      </c>
      <c r="G69" s="98">
        <v>-12.629715697323174</v>
      </c>
      <c r="H69" s="98">
        <v>7.2028596445572912</v>
      </c>
      <c r="I69" s="98">
        <v>14.4896083134741</v>
      </c>
      <c r="J69" s="98">
        <v>1.4269491483995589</v>
      </c>
      <c r="K69" s="98">
        <v>-15.124414013808806</v>
      </c>
      <c r="L69" s="98">
        <v>-2.8797940721886683</v>
      </c>
      <c r="M69" s="98">
        <v>-4.7802877963484036</v>
      </c>
      <c r="N69" s="100">
        <v>-10.109664945153163</v>
      </c>
      <c r="O69" s="91"/>
    </row>
    <row r="70" spans="1:15" ht="15">
      <c r="A70" s="95" t="str">
        <f t="shared" ref="A63:A97" si="0">IF(C70="","",RIGHT(B70,7)&amp;" "&amp;LEFT(B70,4))</f>
        <v/>
      </c>
      <c r="B70" s="95" t="str">
        <f>'[4]GRAF - QUADRIMESTRAL'!V69</f>
        <v>2022 3º Quad</v>
      </c>
      <c r="C70" s="95" t="str">
        <f>VLOOKUP($B70,'[4]GRAF - QUADRIMESTRAL'!$V$4:$AH$82,C$2,0)</f>
        <v/>
      </c>
      <c r="D70" s="95" t="str">
        <f>VLOOKUP($B70,'[4]GRAF - QUADRIMESTRAL'!$V$4:$AH$82,D$2,0)</f>
        <v/>
      </c>
      <c r="E70" s="95" t="str">
        <f>VLOOKUP($B70,'[4]GRAF - QUADRIMESTRAL'!$V$4:$AH$82,E$2,0)</f>
        <v/>
      </c>
      <c r="F70" s="96" t="str">
        <f>VLOOKUP($B70,'[4]GRAF - QUADRIMESTRAL'!$V$4:$AH$82,F$2,0)</f>
        <v/>
      </c>
      <c r="G70" s="95" t="str">
        <f>VLOOKUP($B70,'[4]GRAF - QUADRIMESTRAL'!$V$4:$AH$82,G$2,0)</f>
        <v/>
      </c>
      <c r="H70" s="95" t="str">
        <f>VLOOKUP($B70,'[4]GRAF - QUADRIMESTRAL'!$V$4:$AH$82,H$2,0)</f>
        <v/>
      </c>
      <c r="I70" s="95" t="str">
        <f>VLOOKUP($B70,'[4]GRAF - QUADRIMESTRAL'!$V$4:$AH$82,I$2,0)</f>
        <v/>
      </c>
      <c r="J70" s="95" t="str">
        <f>VLOOKUP($B70,'[4]GRAF - QUADRIMESTRAL'!$V$4:$AH$82,J$2,0)</f>
        <v/>
      </c>
      <c r="K70" s="95" t="str">
        <f>VLOOKUP($B70,'[4]GRAF - QUADRIMESTRAL'!$V$4:$AH$82,K$2,0)</f>
        <v/>
      </c>
      <c r="L70" s="95" t="str">
        <f>VLOOKUP($B70,'[4]GRAF - QUADRIMESTRAL'!$V$4:$AH$82,L$2,0)</f>
        <v/>
      </c>
      <c r="M70" s="95" t="str">
        <f>VLOOKUP($B70,'[4]GRAF - QUADRIMESTRAL'!$V$4:$AH$82,M$2,0)</f>
        <v/>
      </c>
      <c r="N70" s="97" t="str">
        <f>VLOOKUP($B70,'[4]GRAF - QUADRIMESTRAL'!$V$4:$AH$82,N$2,0)</f>
        <v/>
      </c>
      <c r="O70" s="91"/>
    </row>
    <row r="71" spans="1:15" ht="15">
      <c r="A71" s="98" t="str">
        <f t="shared" si="0"/>
        <v/>
      </c>
      <c r="B71" s="98" t="str">
        <f>'[4]GRAF - QUADRIMESTRAL'!V70</f>
        <v>2023 1º Quad</v>
      </c>
      <c r="C71" s="98" t="str">
        <f>VLOOKUP($B71,'[4]GRAF - QUADRIMESTRAL'!$V$4:$AH$82,C$2,0)</f>
        <v/>
      </c>
      <c r="D71" s="98" t="str">
        <f>VLOOKUP($B71,'[4]GRAF - QUADRIMESTRAL'!$V$4:$AH$82,D$2,0)</f>
        <v/>
      </c>
      <c r="E71" s="98" t="str">
        <f>VLOOKUP($B71,'[4]GRAF - QUADRIMESTRAL'!$V$4:$AH$82,E$2,0)</f>
        <v/>
      </c>
      <c r="F71" s="99" t="str">
        <f>VLOOKUP($B71,'[4]GRAF - QUADRIMESTRAL'!$V$4:$AH$82,F$2,0)</f>
        <v/>
      </c>
      <c r="G71" s="98" t="str">
        <f>VLOOKUP($B71,'[4]GRAF - QUADRIMESTRAL'!$V$4:$AH$82,G$2,0)</f>
        <v/>
      </c>
      <c r="H71" s="98" t="str">
        <f>VLOOKUP($B71,'[4]GRAF - QUADRIMESTRAL'!$V$4:$AH$82,H$2,0)</f>
        <v/>
      </c>
      <c r="I71" s="98" t="str">
        <f>VLOOKUP($B71,'[4]GRAF - QUADRIMESTRAL'!$V$4:$AH$82,I$2,0)</f>
        <v/>
      </c>
      <c r="J71" s="98" t="str">
        <f>VLOOKUP($B71,'[4]GRAF - QUADRIMESTRAL'!$V$4:$AH$82,J$2,0)</f>
        <v/>
      </c>
      <c r="K71" s="98" t="str">
        <f>VLOOKUP($B71,'[4]GRAF - QUADRIMESTRAL'!$V$4:$AH$82,K$2,0)</f>
        <v/>
      </c>
      <c r="L71" s="98" t="str">
        <f>VLOOKUP($B71,'[4]GRAF - QUADRIMESTRAL'!$V$4:$AH$82,L$2,0)</f>
        <v/>
      </c>
      <c r="M71" s="98" t="str">
        <f>VLOOKUP($B71,'[4]GRAF - QUADRIMESTRAL'!$V$4:$AH$82,M$2,0)</f>
        <v/>
      </c>
      <c r="N71" s="100" t="str">
        <f>VLOOKUP($B71,'[4]GRAF - QUADRIMESTRAL'!$V$4:$AH$82,N$2,0)</f>
        <v/>
      </c>
      <c r="O71" s="91"/>
    </row>
    <row r="72" spans="1:15" ht="15">
      <c r="A72" s="95" t="str">
        <f t="shared" si="0"/>
        <v/>
      </c>
      <c r="B72" s="95" t="str">
        <f>'[4]GRAF - QUADRIMESTRAL'!V71</f>
        <v>2023 2º Quad</v>
      </c>
      <c r="C72" s="95" t="str">
        <f>VLOOKUP($B72,'[4]GRAF - QUADRIMESTRAL'!$V$4:$AH$82,C$2,0)</f>
        <v/>
      </c>
      <c r="D72" s="95" t="str">
        <f>VLOOKUP($B72,'[4]GRAF - QUADRIMESTRAL'!$V$4:$AH$82,D$2,0)</f>
        <v/>
      </c>
      <c r="E72" s="95" t="str">
        <f>VLOOKUP($B72,'[4]GRAF - QUADRIMESTRAL'!$V$4:$AH$82,E$2,0)</f>
        <v/>
      </c>
      <c r="F72" s="96" t="str">
        <f>VLOOKUP($B72,'[4]GRAF - QUADRIMESTRAL'!$V$4:$AH$82,F$2,0)</f>
        <v/>
      </c>
      <c r="G72" s="95" t="str">
        <f>VLOOKUP($B72,'[4]GRAF - QUADRIMESTRAL'!$V$4:$AH$82,G$2,0)</f>
        <v/>
      </c>
      <c r="H72" s="95" t="str">
        <f>VLOOKUP($B72,'[4]GRAF - QUADRIMESTRAL'!$V$4:$AH$82,H$2,0)</f>
        <v/>
      </c>
      <c r="I72" s="95" t="str">
        <f>VLOOKUP($B72,'[4]GRAF - QUADRIMESTRAL'!$V$4:$AH$82,I$2,0)</f>
        <v/>
      </c>
      <c r="J72" s="95" t="str">
        <f>VLOOKUP($B72,'[4]GRAF - QUADRIMESTRAL'!$V$4:$AH$82,J$2,0)</f>
        <v/>
      </c>
      <c r="K72" s="95" t="str">
        <f>VLOOKUP($B72,'[4]GRAF - QUADRIMESTRAL'!$V$4:$AH$82,K$2,0)</f>
        <v/>
      </c>
      <c r="L72" s="95" t="str">
        <f>VLOOKUP($B72,'[4]GRAF - QUADRIMESTRAL'!$V$4:$AH$82,L$2,0)</f>
        <v/>
      </c>
      <c r="M72" s="95" t="str">
        <f>VLOOKUP($B72,'[4]GRAF - QUADRIMESTRAL'!$V$4:$AH$82,M$2,0)</f>
        <v/>
      </c>
      <c r="N72" s="97" t="str">
        <f>VLOOKUP($B72,'[4]GRAF - QUADRIMESTRAL'!$V$4:$AH$82,N$2,0)</f>
        <v/>
      </c>
      <c r="O72" s="91"/>
    </row>
    <row r="73" spans="1:15" ht="15">
      <c r="A73" s="98" t="str">
        <f t="shared" si="0"/>
        <v/>
      </c>
      <c r="B73" s="98" t="str">
        <f>'[4]GRAF - QUADRIMESTRAL'!V72</f>
        <v>2023 3º Quad</v>
      </c>
      <c r="C73" s="98" t="str">
        <f>VLOOKUP($B73,'[4]GRAF - QUADRIMESTRAL'!$V$4:$AH$82,C$2,0)</f>
        <v/>
      </c>
      <c r="D73" s="98" t="str">
        <f>VLOOKUP($B73,'[4]GRAF - QUADRIMESTRAL'!$V$4:$AH$82,D$2,0)</f>
        <v/>
      </c>
      <c r="E73" s="98" t="str">
        <f>VLOOKUP($B73,'[4]GRAF - QUADRIMESTRAL'!$V$4:$AH$82,E$2,0)</f>
        <v/>
      </c>
      <c r="F73" s="99" t="str">
        <f>VLOOKUP($B73,'[4]GRAF - QUADRIMESTRAL'!$V$4:$AH$82,F$2,0)</f>
        <v/>
      </c>
      <c r="G73" s="98" t="str">
        <f>VLOOKUP($B73,'[4]GRAF - QUADRIMESTRAL'!$V$4:$AH$82,G$2,0)</f>
        <v/>
      </c>
      <c r="H73" s="98" t="str">
        <f>VLOOKUP($B73,'[4]GRAF - QUADRIMESTRAL'!$V$4:$AH$82,H$2,0)</f>
        <v/>
      </c>
      <c r="I73" s="98" t="str">
        <f>VLOOKUP($B73,'[4]GRAF - QUADRIMESTRAL'!$V$4:$AH$82,I$2,0)</f>
        <v/>
      </c>
      <c r="J73" s="98" t="str">
        <f>VLOOKUP($B73,'[4]GRAF - QUADRIMESTRAL'!$V$4:$AH$82,J$2,0)</f>
        <v/>
      </c>
      <c r="K73" s="98" t="str">
        <f>VLOOKUP($B73,'[4]GRAF - QUADRIMESTRAL'!$V$4:$AH$82,K$2,0)</f>
        <v/>
      </c>
      <c r="L73" s="98" t="str">
        <f>VLOOKUP($B73,'[4]GRAF - QUADRIMESTRAL'!$V$4:$AH$82,L$2,0)</f>
        <v/>
      </c>
      <c r="M73" s="98" t="str">
        <f>VLOOKUP($B73,'[4]GRAF - QUADRIMESTRAL'!$V$4:$AH$82,M$2,0)</f>
        <v/>
      </c>
      <c r="N73" s="100" t="str">
        <f>VLOOKUP($B73,'[4]GRAF - QUADRIMESTRAL'!$V$4:$AH$82,N$2,0)</f>
        <v/>
      </c>
      <c r="O73" s="91"/>
    </row>
    <row r="74" spans="1:15" ht="15">
      <c r="A74" s="95" t="str">
        <f t="shared" si="0"/>
        <v/>
      </c>
      <c r="B74" s="95" t="str">
        <f>'[4]GRAF - QUADRIMESTRAL'!V73</f>
        <v>2024 1º Quad</v>
      </c>
      <c r="C74" s="95" t="str">
        <f>VLOOKUP($B74,'[4]GRAF - QUADRIMESTRAL'!$V$4:$AH$82,C$2,0)</f>
        <v/>
      </c>
      <c r="D74" s="95" t="str">
        <f>VLOOKUP($B74,'[4]GRAF - QUADRIMESTRAL'!$V$4:$AH$82,D$2,0)</f>
        <v/>
      </c>
      <c r="E74" s="95" t="str">
        <f>VLOOKUP($B74,'[4]GRAF - QUADRIMESTRAL'!$V$4:$AH$82,E$2,0)</f>
        <v/>
      </c>
      <c r="F74" s="96" t="str">
        <f>VLOOKUP($B74,'[4]GRAF - QUADRIMESTRAL'!$V$4:$AH$82,F$2,0)</f>
        <v/>
      </c>
      <c r="G74" s="95" t="str">
        <f>VLOOKUP($B74,'[4]GRAF - QUADRIMESTRAL'!$V$4:$AH$82,G$2,0)</f>
        <v/>
      </c>
      <c r="H74" s="95" t="str">
        <f>VLOOKUP($B74,'[4]GRAF - QUADRIMESTRAL'!$V$4:$AH$82,H$2,0)</f>
        <v/>
      </c>
      <c r="I74" s="95" t="str">
        <f>VLOOKUP($B74,'[4]GRAF - QUADRIMESTRAL'!$V$4:$AH$82,I$2,0)</f>
        <v/>
      </c>
      <c r="J74" s="95" t="str">
        <f>VLOOKUP($B74,'[4]GRAF - QUADRIMESTRAL'!$V$4:$AH$82,J$2,0)</f>
        <v/>
      </c>
      <c r="K74" s="95" t="str">
        <f>VLOOKUP($B74,'[4]GRAF - QUADRIMESTRAL'!$V$4:$AH$82,K$2,0)</f>
        <v/>
      </c>
      <c r="L74" s="95" t="str">
        <f>VLOOKUP($B74,'[4]GRAF - QUADRIMESTRAL'!$V$4:$AH$82,L$2,0)</f>
        <v/>
      </c>
      <c r="M74" s="95" t="str">
        <f>VLOOKUP($B74,'[4]GRAF - QUADRIMESTRAL'!$V$4:$AH$82,M$2,0)</f>
        <v/>
      </c>
      <c r="N74" s="97" t="str">
        <f>VLOOKUP($B74,'[4]GRAF - QUADRIMESTRAL'!$V$4:$AH$82,N$2,0)</f>
        <v/>
      </c>
      <c r="O74" s="91"/>
    </row>
    <row r="75" spans="1:15" ht="15">
      <c r="A75" s="98" t="str">
        <f t="shared" si="0"/>
        <v/>
      </c>
      <c r="B75" s="98" t="str">
        <f>'[4]GRAF - QUADRIMESTRAL'!V74</f>
        <v>2024 2º Quad</v>
      </c>
      <c r="C75" s="98" t="str">
        <f>VLOOKUP($B75,'[4]GRAF - QUADRIMESTRAL'!$V$4:$AH$82,C$2,0)</f>
        <v/>
      </c>
      <c r="D75" s="98" t="str">
        <f>VLOOKUP($B75,'[4]GRAF - QUADRIMESTRAL'!$V$4:$AH$82,D$2,0)</f>
        <v/>
      </c>
      <c r="E75" s="98" t="str">
        <f>VLOOKUP($B75,'[4]GRAF - QUADRIMESTRAL'!$V$4:$AH$82,E$2,0)</f>
        <v/>
      </c>
      <c r="F75" s="99" t="str">
        <f>VLOOKUP($B75,'[4]GRAF - QUADRIMESTRAL'!$V$4:$AH$82,F$2,0)</f>
        <v/>
      </c>
      <c r="G75" s="98" t="str">
        <f>VLOOKUP($B75,'[4]GRAF - QUADRIMESTRAL'!$V$4:$AH$82,G$2,0)</f>
        <v/>
      </c>
      <c r="H75" s="98" t="str">
        <f>VLOOKUP($B75,'[4]GRAF - QUADRIMESTRAL'!$V$4:$AH$82,H$2,0)</f>
        <v/>
      </c>
      <c r="I75" s="98" t="str">
        <f>VLOOKUP($B75,'[4]GRAF - QUADRIMESTRAL'!$V$4:$AH$82,I$2,0)</f>
        <v/>
      </c>
      <c r="J75" s="98" t="str">
        <f>VLOOKUP($B75,'[4]GRAF - QUADRIMESTRAL'!$V$4:$AH$82,J$2,0)</f>
        <v/>
      </c>
      <c r="K75" s="98" t="str">
        <f>VLOOKUP($B75,'[4]GRAF - QUADRIMESTRAL'!$V$4:$AH$82,K$2,0)</f>
        <v/>
      </c>
      <c r="L75" s="98" t="str">
        <f>VLOOKUP($B75,'[4]GRAF - QUADRIMESTRAL'!$V$4:$AH$82,L$2,0)</f>
        <v/>
      </c>
      <c r="M75" s="98" t="str">
        <f>VLOOKUP($B75,'[4]GRAF - QUADRIMESTRAL'!$V$4:$AH$82,M$2,0)</f>
        <v/>
      </c>
      <c r="N75" s="100" t="str">
        <f>VLOOKUP($B75,'[4]GRAF - QUADRIMESTRAL'!$V$4:$AH$82,N$2,0)</f>
        <v/>
      </c>
      <c r="O75" s="91"/>
    </row>
    <row r="76" spans="1:15" ht="15">
      <c r="A76" s="95" t="str">
        <f t="shared" si="0"/>
        <v/>
      </c>
      <c r="B76" s="95" t="str">
        <f>'[4]GRAF - QUADRIMESTRAL'!V75</f>
        <v>2024 3º Quad</v>
      </c>
      <c r="C76" s="95" t="str">
        <f>VLOOKUP($B76,'[4]GRAF - QUADRIMESTRAL'!$V$4:$AH$82,C$2,0)</f>
        <v/>
      </c>
      <c r="D76" s="95" t="str">
        <f>VLOOKUP($B76,'[4]GRAF - QUADRIMESTRAL'!$V$4:$AH$82,D$2,0)</f>
        <v/>
      </c>
      <c r="E76" s="95" t="str">
        <f>VLOOKUP($B76,'[4]GRAF - QUADRIMESTRAL'!$V$4:$AH$82,E$2,0)</f>
        <v/>
      </c>
      <c r="F76" s="96" t="str">
        <f>VLOOKUP($B76,'[4]GRAF - QUADRIMESTRAL'!$V$4:$AH$82,F$2,0)</f>
        <v/>
      </c>
      <c r="G76" s="95" t="str">
        <f>VLOOKUP($B76,'[4]GRAF - QUADRIMESTRAL'!$V$4:$AH$82,G$2,0)</f>
        <v/>
      </c>
      <c r="H76" s="95" t="str">
        <f>VLOOKUP($B76,'[4]GRAF - QUADRIMESTRAL'!$V$4:$AH$82,H$2,0)</f>
        <v/>
      </c>
      <c r="I76" s="95" t="str">
        <f>VLOOKUP($B76,'[4]GRAF - QUADRIMESTRAL'!$V$4:$AH$82,I$2,0)</f>
        <v/>
      </c>
      <c r="J76" s="95" t="str">
        <f>VLOOKUP($B76,'[4]GRAF - QUADRIMESTRAL'!$V$4:$AH$82,J$2,0)</f>
        <v/>
      </c>
      <c r="K76" s="95" t="str">
        <f>VLOOKUP($B76,'[4]GRAF - QUADRIMESTRAL'!$V$4:$AH$82,K$2,0)</f>
        <v/>
      </c>
      <c r="L76" s="95" t="str">
        <f>VLOOKUP($B76,'[4]GRAF - QUADRIMESTRAL'!$V$4:$AH$82,L$2,0)</f>
        <v/>
      </c>
      <c r="M76" s="95" t="str">
        <f>VLOOKUP($B76,'[4]GRAF - QUADRIMESTRAL'!$V$4:$AH$82,M$2,0)</f>
        <v/>
      </c>
      <c r="N76" s="97" t="str">
        <f>VLOOKUP($B76,'[4]GRAF - QUADRIMESTRAL'!$V$4:$AH$82,N$2,0)</f>
        <v/>
      </c>
      <c r="O76" s="91"/>
    </row>
    <row r="77" spans="1:15" ht="15">
      <c r="A77" s="98" t="str">
        <f t="shared" si="0"/>
        <v/>
      </c>
      <c r="B77" s="98" t="str">
        <f>'[4]GRAF - QUADRIMESTRAL'!V76</f>
        <v>2025 1º Quad</v>
      </c>
      <c r="C77" s="98" t="str">
        <f>VLOOKUP($B77,'[4]GRAF - QUADRIMESTRAL'!$V$4:$AH$82,C$2,0)</f>
        <v/>
      </c>
      <c r="D77" s="98" t="str">
        <f>VLOOKUP($B77,'[4]GRAF - QUADRIMESTRAL'!$V$4:$AH$82,D$2,0)</f>
        <v/>
      </c>
      <c r="E77" s="98" t="str">
        <f>VLOOKUP($B77,'[4]GRAF - QUADRIMESTRAL'!$V$4:$AH$82,E$2,0)</f>
        <v/>
      </c>
      <c r="F77" s="99" t="str">
        <f>VLOOKUP($B77,'[4]GRAF - QUADRIMESTRAL'!$V$4:$AH$82,F$2,0)</f>
        <v/>
      </c>
      <c r="G77" s="98" t="str">
        <f>VLOOKUP($B77,'[4]GRAF - QUADRIMESTRAL'!$V$4:$AH$82,G$2,0)</f>
        <v/>
      </c>
      <c r="H77" s="98" t="str">
        <f>VLOOKUP($B77,'[4]GRAF - QUADRIMESTRAL'!$V$4:$AH$82,H$2,0)</f>
        <v/>
      </c>
      <c r="I77" s="98" t="str">
        <f>VLOOKUP($B77,'[4]GRAF - QUADRIMESTRAL'!$V$4:$AH$82,I$2,0)</f>
        <v/>
      </c>
      <c r="J77" s="98" t="str">
        <f>VLOOKUP($B77,'[4]GRAF - QUADRIMESTRAL'!$V$4:$AH$82,J$2,0)</f>
        <v/>
      </c>
      <c r="K77" s="98" t="str">
        <f>VLOOKUP($B77,'[4]GRAF - QUADRIMESTRAL'!$V$4:$AH$82,K$2,0)</f>
        <v/>
      </c>
      <c r="L77" s="98" t="str">
        <f>VLOOKUP($B77,'[4]GRAF - QUADRIMESTRAL'!$V$4:$AH$82,L$2,0)</f>
        <v/>
      </c>
      <c r="M77" s="98" t="str">
        <f>VLOOKUP($B77,'[4]GRAF - QUADRIMESTRAL'!$V$4:$AH$82,M$2,0)</f>
        <v/>
      </c>
      <c r="N77" s="100" t="str">
        <f>VLOOKUP($B77,'[4]GRAF - QUADRIMESTRAL'!$V$4:$AH$82,N$2,0)</f>
        <v/>
      </c>
      <c r="O77" s="91"/>
    </row>
    <row r="78" spans="1:15" ht="15">
      <c r="A78" s="95" t="str">
        <f t="shared" si="0"/>
        <v/>
      </c>
      <c r="B78" s="95" t="str">
        <f>'[4]GRAF - QUADRIMESTRAL'!V77</f>
        <v>2025 2º Quad</v>
      </c>
      <c r="C78" s="95" t="str">
        <f>VLOOKUP($B78,'[4]GRAF - QUADRIMESTRAL'!$V$4:$AH$82,C$2,0)</f>
        <v/>
      </c>
      <c r="D78" s="95" t="str">
        <f>VLOOKUP($B78,'[4]GRAF - QUADRIMESTRAL'!$V$4:$AH$82,D$2,0)</f>
        <v/>
      </c>
      <c r="E78" s="95" t="str">
        <f>VLOOKUP($B78,'[4]GRAF - QUADRIMESTRAL'!$V$4:$AH$82,E$2,0)</f>
        <v/>
      </c>
      <c r="F78" s="96" t="str">
        <f>VLOOKUP($B78,'[4]GRAF - QUADRIMESTRAL'!$V$4:$AH$82,F$2,0)</f>
        <v/>
      </c>
      <c r="G78" s="95" t="str">
        <f>VLOOKUP($B78,'[4]GRAF - QUADRIMESTRAL'!$V$4:$AH$82,G$2,0)</f>
        <v/>
      </c>
      <c r="H78" s="95" t="str">
        <f>VLOOKUP($B78,'[4]GRAF - QUADRIMESTRAL'!$V$4:$AH$82,H$2,0)</f>
        <v/>
      </c>
      <c r="I78" s="95" t="str">
        <f>VLOOKUP($B78,'[4]GRAF - QUADRIMESTRAL'!$V$4:$AH$82,I$2,0)</f>
        <v/>
      </c>
      <c r="J78" s="95" t="str">
        <f>VLOOKUP($B78,'[4]GRAF - QUADRIMESTRAL'!$V$4:$AH$82,J$2,0)</f>
        <v/>
      </c>
      <c r="K78" s="95" t="str">
        <f>VLOOKUP($B78,'[4]GRAF - QUADRIMESTRAL'!$V$4:$AH$82,K$2,0)</f>
        <v/>
      </c>
      <c r="L78" s="95" t="str">
        <f>VLOOKUP($B78,'[4]GRAF - QUADRIMESTRAL'!$V$4:$AH$82,L$2,0)</f>
        <v/>
      </c>
      <c r="M78" s="95" t="str">
        <f>VLOOKUP($B78,'[4]GRAF - QUADRIMESTRAL'!$V$4:$AH$82,M$2,0)</f>
        <v/>
      </c>
      <c r="N78" s="97" t="str">
        <f>VLOOKUP($B78,'[4]GRAF - QUADRIMESTRAL'!$V$4:$AH$82,N$2,0)</f>
        <v/>
      </c>
      <c r="O78" s="91"/>
    </row>
    <row r="79" spans="1:15" ht="15">
      <c r="A79" s="98" t="str">
        <f t="shared" si="0"/>
        <v/>
      </c>
      <c r="B79" s="98" t="str">
        <f>'[4]GRAF - QUADRIMESTRAL'!V78</f>
        <v>2025 3º Quad</v>
      </c>
      <c r="C79" s="98" t="str">
        <f>VLOOKUP($B79,'[4]GRAF - QUADRIMESTRAL'!$V$4:$AH$82,C$2,0)</f>
        <v/>
      </c>
      <c r="D79" s="98" t="str">
        <f>VLOOKUP($B79,'[4]GRAF - QUADRIMESTRAL'!$V$4:$AH$82,D$2,0)</f>
        <v/>
      </c>
      <c r="E79" s="98" t="str">
        <f>VLOOKUP($B79,'[4]GRAF - QUADRIMESTRAL'!$V$4:$AH$82,E$2,0)</f>
        <v/>
      </c>
      <c r="F79" s="99" t="str">
        <f>VLOOKUP($B79,'[4]GRAF - QUADRIMESTRAL'!$V$4:$AH$82,F$2,0)</f>
        <v/>
      </c>
      <c r="G79" s="98" t="str">
        <f>VLOOKUP($B79,'[4]GRAF - QUADRIMESTRAL'!$V$4:$AH$82,G$2,0)</f>
        <v/>
      </c>
      <c r="H79" s="98" t="str">
        <f>VLOOKUP($B79,'[4]GRAF - QUADRIMESTRAL'!$V$4:$AH$82,H$2,0)</f>
        <v/>
      </c>
      <c r="I79" s="98" t="str">
        <f>VLOOKUP($B79,'[4]GRAF - QUADRIMESTRAL'!$V$4:$AH$82,I$2,0)</f>
        <v/>
      </c>
      <c r="J79" s="98" t="str">
        <f>VLOOKUP($B79,'[4]GRAF - QUADRIMESTRAL'!$V$4:$AH$82,J$2,0)</f>
        <v/>
      </c>
      <c r="K79" s="98" t="str">
        <f>VLOOKUP($B79,'[4]GRAF - QUADRIMESTRAL'!$V$4:$AH$82,K$2,0)</f>
        <v/>
      </c>
      <c r="L79" s="98" t="str">
        <f>VLOOKUP($B79,'[4]GRAF - QUADRIMESTRAL'!$V$4:$AH$82,L$2,0)</f>
        <v/>
      </c>
      <c r="M79" s="98" t="str">
        <f>VLOOKUP($B79,'[4]GRAF - QUADRIMESTRAL'!$V$4:$AH$82,M$2,0)</f>
        <v/>
      </c>
      <c r="N79" s="100" t="str">
        <f>VLOOKUP($B79,'[4]GRAF - QUADRIMESTRAL'!$V$4:$AH$82,N$2,0)</f>
        <v/>
      </c>
      <c r="O79" s="91"/>
    </row>
    <row r="80" spans="1:15" ht="15">
      <c r="A80" s="95" t="str">
        <f t="shared" si="0"/>
        <v/>
      </c>
      <c r="B80" s="95">
        <f>'[4]GRAF - QUADRIMESTRAL'!V79</f>
        <v>0</v>
      </c>
      <c r="C80" s="95" t="str">
        <f>IFERROR(VLOOKUP($B80,'[4]GRAF - QUADRIMESTRAL'!$V$4:$AH$82,C$2,0),"")</f>
        <v/>
      </c>
      <c r="D80" s="95" t="str">
        <f>IFERROR(VLOOKUP($B80,'[4]GRAF - QUADRIMESTRAL'!$V$4:$AH$82,D$2,0),"")</f>
        <v/>
      </c>
      <c r="E80" s="95" t="str">
        <f>IFERROR(VLOOKUP($B80,'[4]GRAF - QUADRIMESTRAL'!$V$4:$AH$82,E$2,0),"")</f>
        <v/>
      </c>
      <c r="F80" s="96" t="str">
        <f>IFERROR(VLOOKUP($B80,'[4]GRAF - QUADRIMESTRAL'!$V$4:$AH$82,F$2,0),"")</f>
        <v/>
      </c>
      <c r="G80" s="95" t="str">
        <f>IFERROR(VLOOKUP($B80,'[4]GRAF - QUADRIMESTRAL'!$V$4:$AH$82,G$2,0),"")</f>
        <v/>
      </c>
      <c r="H80" s="95" t="str">
        <f>IFERROR(VLOOKUP($B80,'[4]GRAF - QUADRIMESTRAL'!$V$4:$AH$82,H$2,0),"")</f>
        <v/>
      </c>
      <c r="I80" s="95" t="str">
        <f>IFERROR(VLOOKUP($B80,'[4]GRAF - QUADRIMESTRAL'!$V$4:$AH$82,I$2,0),"")</f>
        <v/>
      </c>
      <c r="J80" s="95" t="str">
        <f>IFERROR(VLOOKUP($B80,'[4]GRAF - QUADRIMESTRAL'!$V$4:$AH$82,J$2,0),"")</f>
        <v/>
      </c>
      <c r="K80" s="95" t="str">
        <f>IFERROR(VLOOKUP($B80,'[4]GRAF - QUADRIMESTRAL'!$V$4:$AH$82,K$2,0),"")</f>
        <v/>
      </c>
      <c r="L80" s="95" t="str">
        <f>IFERROR(VLOOKUP($B80,'[4]GRAF - QUADRIMESTRAL'!$V$4:$AH$82,L$2,0),"")</f>
        <v/>
      </c>
      <c r="M80" s="95" t="str">
        <f>IFERROR(VLOOKUP($B80,'[4]GRAF - QUADRIMESTRAL'!$V$4:$AH$82,M$2,0),"")</f>
        <v/>
      </c>
      <c r="N80" s="97" t="str">
        <f>IFERROR(VLOOKUP($B80,'[4]GRAF - QUADRIMESTRAL'!$V$4:$AH$82,N$2,0),"")</f>
        <v/>
      </c>
    </row>
    <row r="81" spans="1:14" ht="15">
      <c r="A81" s="98" t="str">
        <f t="shared" si="0"/>
        <v/>
      </c>
      <c r="B81" s="98">
        <f>'[4]GRAF - QUADRIMESTRAL'!V80</f>
        <v>0</v>
      </c>
      <c r="C81" s="98" t="str">
        <f>IFERROR(VLOOKUP($B81,'[4]GRAF - QUADRIMESTRAL'!$V$4:$AH$82,C$2,0),"")</f>
        <v/>
      </c>
      <c r="D81" s="98" t="str">
        <f>IFERROR(VLOOKUP($B81,'[4]GRAF - QUADRIMESTRAL'!$V$4:$AH$82,D$2,0),"")</f>
        <v/>
      </c>
      <c r="E81" s="98" t="str">
        <f>IFERROR(VLOOKUP($B81,'[4]GRAF - QUADRIMESTRAL'!$V$4:$AH$82,E$2,0),"")</f>
        <v/>
      </c>
      <c r="F81" s="99" t="str">
        <f>IFERROR(VLOOKUP($B81,'[4]GRAF - QUADRIMESTRAL'!$V$4:$AH$82,F$2,0),"")</f>
        <v/>
      </c>
      <c r="G81" s="98" t="str">
        <f>IFERROR(VLOOKUP($B81,'[4]GRAF - QUADRIMESTRAL'!$V$4:$AH$82,G$2,0),"")</f>
        <v/>
      </c>
      <c r="H81" s="98" t="str">
        <f>IFERROR(VLOOKUP($B81,'[4]GRAF - QUADRIMESTRAL'!$V$4:$AH$82,H$2,0),"")</f>
        <v/>
      </c>
      <c r="I81" s="98" t="str">
        <f>IFERROR(VLOOKUP($B81,'[4]GRAF - QUADRIMESTRAL'!$V$4:$AH$82,I$2,0),"")</f>
        <v/>
      </c>
      <c r="J81" s="98" t="str">
        <f>IFERROR(VLOOKUP($B81,'[4]GRAF - QUADRIMESTRAL'!$V$4:$AH$82,J$2,0),"")</f>
        <v/>
      </c>
      <c r="K81" s="98" t="str">
        <f>IFERROR(VLOOKUP($B81,'[4]GRAF - QUADRIMESTRAL'!$V$4:$AH$82,K$2,0),"")</f>
        <v/>
      </c>
      <c r="L81" s="98" t="str">
        <f>IFERROR(VLOOKUP($B81,'[4]GRAF - QUADRIMESTRAL'!$V$4:$AH$82,L$2,0),"")</f>
        <v/>
      </c>
      <c r="M81" s="98" t="str">
        <f>IFERROR(VLOOKUP($B81,'[4]GRAF - QUADRIMESTRAL'!$V$4:$AH$82,M$2,0),"")</f>
        <v/>
      </c>
      <c r="N81" s="100" t="str">
        <f>IFERROR(VLOOKUP($B81,'[4]GRAF - QUADRIMESTRAL'!$V$4:$AH$82,N$2,0),"")</f>
        <v/>
      </c>
    </row>
    <row r="82" spans="1:14" ht="15">
      <c r="A82" s="95" t="str">
        <f t="shared" si="0"/>
        <v/>
      </c>
      <c r="B82" s="95">
        <f>'[4]GRAF - QUADRIMESTRAL'!V81</f>
        <v>0</v>
      </c>
      <c r="C82" s="95" t="str">
        <f>IFERROR(VLOOKUP($B82,'[4]GRAF - QUADRIMESTRAL'!$V$4:$AH$82,C$2,0),"")</f>
        <v/>
      </c>
      <c r="D82" s="95" t="str">
        <f>IFERROR(VLOOKUP($B82,'[4]GRAF - QUADRIMESTRAL'!$V$4:$AH$82,D$2,0),"")</f>
        <v/>
      </c>
      <c r="E82" s="95" t="str">
        <f>IFERROR(VLOOKUP($B82,'[4]GRAF - QUADRIMESTRAL'!$V$4:$AH$82,E$2,0),"")</f>
        <v/>
      </c>
      <c r="F82" s="96" t="str">
        <f>IFERROR(VLOOKUP($B82,'[4]GRAF - QUADRIMESTRAL'!$V$4:$AH$82,F$2,0),"")</f>
        <v/>
      </c>
      <c r="G82" s="95" t="str">
        <f>IFERROR(VLOOKUP($B82,'[4]GRAF - QUADRIMESTRAL'!$V$4:$AH$82,G$2,0),"")</f>
        <v/>
      </c>
      <c r="H82" s="95" t="str">
        <f>IFERROR(VLOOKUP($B82,'[4]GRAF - QUADRIMESTRAL'!$V$4:$AH$82,H$2,0),"")</f>
        <v/>
      </c>
      <c r="I82" s="95" t="str">
        <f>IFERROR(VLOOKUP($B82,'[4]GRAF - QUADRIMESTRAL'!$V$4:$AH$82,I$2,0),"")</f>
        <v/>
      </c>
      <c r="J82" s="95" t="str">
        <f>IFERROR(VLOOKUP($B82,'[4]GRAF - QUADRIMESTRAL'!$V$4:$AH$82,J$2,0),"")</f>
        <v/>
      </c>
      <c r="K82" s="95" t="str">
        <f>IFERROR(VLOOKUP($B82,'[4]GRAF - QUADRIMESTRAL'!$V$4:$AH$82,K$2,0),"")</f>
        <v/>
      </c>
      <c r="L82" s="95" t="str">
        <f>IFERROR(VLOOKUP($B82,'[4]GRAF - QUADRIMESTRAL'!$V$4:$AH$82,L$2,0),"")</f>
        <v/>
      </c>
      <c r="M82" s="95" t="str">
        <f>IFERROR(VLOOKUP($B82,'[4]GRAF - QUADRIMESTRAL'!$V$4:$AH$82,M$2,0),"")</f>
        <v/>
      </c>
      <c r="N82" s="97" t="str">
        <f>IFERROR(VLOOKUP($B82,'[4]GRAF - QUADRIMESTRAL'!$V$4:$AH$82,N$2,0),"")</f>
        <v/>
      </c>
    </row>
    <row r="83" spans="1:14" ht="15">
      <c r="A83" s="98" t="str">
        <f t="shared" si="0"/>
        <v/>
      </c>
      <c r="B83" s="98">
        <f>'[4]GRAF - QUADRIMESTRAL'!V82</f>
        <v>0</v>
      </c>
      <c r="C83" s="98" t="str">
        <f>IFERROR(VLOOKUP($B83,'[4]GRAF - QUADRIMESTRAL'!$V$4:$AH$82,C$2,0),"")</f>
        <v/>
      </c>
      <c r="D83" s="98" t="str">
        <f>IFERROR(VLOOKUP($B83,'[4]GRAF - QUADRIMESTRAL'!$V$4:$AH$82,D$2,0),"")</f>
        <v/>
      </c>
      <c r="E83" s="98" t="str">
        <f>IFERROR(VLOOKUP($B83,'[4]GRAF - QUADRIMESTRAL'!$V$4:$AH$82,E$2,0),"")</f>
        <v/>
      </c>
      <c r="F83" s="99" t="str">
        <f>IFERROR(VLOOKUP($B83,'[4]GRAF - QUADRIMESTRAL'!$V$4:$AH$82,F$2,0),"")</f>
        <v/>
      </c>
      <c r="G83" s="98" t="str">
        <f>IFERROR(VLOOKUP($B83,'[4]GRAF - QUADRIMESTRAL'!$V$4:$AH$82,G$2,0),"")</f>
        <v/>
      </c>
      <c r="H83" s="98" t="str">
        <f>IFERROR(VLOOKUP($B83,'[4]GRAF - QUADRIMESTRAL'!$V$4:$AH$82,H$2,0),"")</f>
        <v/>
      </c>
      <c r="I83" s="98" t="str">
        <f>IFERROR(VLOOKUP($B83,'[4]GRAF - QUADRIMESTRAL'!$V$4:$AH$82,I$2,0),"")</f>
        <v/>
      </c>
      <c r="J83" s="98" t="str">
        <f>IFERROR(VLOOKUP($B83,'[4]GRAF - QUADRIMESTRAL'!$V$4:$AH$82,J$2,0),"")</f>
        <v/>
      </c>
      <c r="K83" s="98" t="str">
        <f>IFERROR(VLOOKUP($B83,'[4]GRAF - QUADRIMESTRAL'!$V$4:$AH$82,K$2,0),"")</f>
        <v/>
      </c>
      <c r="L83" s="98" t="str">
        <f>IFERROR(VLOOKUP($B83,'[4]GRAF - QUADRIMESTRAL'!$V$4:$AH$82,L$2,0),"")</f>
        <v/>
      </c>
      <c r="M83" s="98" t="str">
        <f>IFERROR(VLOOKUP($B83,'[4]GRAF - QUADRIMESTRAL'!$V$4:$AH$82,M$2,0),"")</f>
        <v/>
      </c>
      <c r="N83" s="100" t="str">
        <f>IFERROR(VLOOKUP($B83,'[4]GRAF - QUADRIMESTRAL'!$V$4:$AH$82,N$2,0),"")</f>
        <v/>
      </c>
    </row>
    <row r="84" spans="1:14" ht="15">
      <c r="A84" s="95" t="str">
        <f t="shared" si="0"/>
        <v/>
      </c>
      <c r="B84" s="95">
        <f>'[4]GRAF - QUADRIMESTRAL'!V83</f>
        <v>0</v>
      </c>
      <c r="C84" s="95" t="str">
        <f>IFERROR(VLOOKUP($B84,'[4]GRAF - QUADRIMESTRAL'!$V$4:$AH$82,C$2,0),"")</f>
        <v/>
      </c>
      <c r="D84" s="95" t="str">
        <f>IFERROR(VLOOKUP($B84,'[4]GRAF - QUADRIMESTRAL'!$V$4:$AH$82,D$2,0),"")</f>
        <v/>
      </c>
      <c r="E84" s="95" t="str">
        <f>IFERROR(VLOOKUP($B84,'[4]GRAF - QUADRIMESTRAL'!$V$4:$AH$82,E$2,0),"")</f>
        <v/>
      </c>
      <c r="F84" s="96" t="str">
        <f>IFERROR(VLOOKUP($B84,'[4]GRAF - QUADRIMESTRAL'!$V$4:$AH$82,F$2,0),"")</f>
        <v/>
      </c>
      <c r="G84" s="95" t="str">
        <f>IFERROR(VLOOKUP($B84,'[4]GRAF - QUADRIMESTRAL'!$V$4:$AH$82,G$2,0),"")</f>
        <v/>
      </c>
      <c r="H84" s="95" t="str">
        <f>IFERROR(VLOOKUP($B84,'[4]GRAF - QUADRIMESTRAL'!$V$4:$AH$82,H$2,0),"")</f>
        <v/>
      </c>
      <c r="I84" s="95" t="str">
        <f>IFERROR(VLOOKUP($B84,'[4]GRAF - QUADRIMESTRAL'!$V$4:$AH$82,I$2,0),"")</f>
        <v/>
      </c>
      <c r="J84" s="95" t="str">
        <f>IFERROR(VLOOKUP($B84,'[4]GRAF - QUADRIMESTRAL'!$V$4:$AH$82,J$2,0),"")</f>
        <v/>
      </c>
      <c r="K84" s="95" t="str">
        <f>IFERROR(VLOOKUP($B84,'[4]GRAF - QUADRIMESTRAL'!$V$4:$AH$82,K$2,0),"")</f>
        <v/>
      </c>
      <c r="L84" s="95" t="str">
        <f>IFERROR(VLOOKUP($B84,'[4]GRAF - QUADRIMESTRAL'!$V$4:$AH$82,L$2,0),"")</f>
        <v/>
      </c>
      <c r="M84" s="95" t="str">
        <f>IFERROR(VLOOKUP($B84,'[4]GRAF - QUADRIMESTRAL'!$V$4:$AH$82,M$2,0),"")</f>
        <v/>
      </c>
      <c r="N84" s="97" t="str">
        <f>IFERROR(VLOOKUP($B84,'[4]GRAF - QUADRIMESTRAL'!$V$4:$AH$82,N$2,0),"")</f>
        <v/>
      </c>
    </row>
    <row r="85" spans="1:14" ht="15">
      <c r="A85" s="98" t="str">
        <f t="shared" si="0"/>
        <v/>
      </c>
      <c r="B85" s="98">
        <f>'[4]GRAF - QUADRIMESTRAL'!V84</f>
        <v>0</v>
      </c>
      <c r="C85" s="98" t="str">
        <f>IFERROR(VLOOKUP($B85,'[4]GRAF - QUADRIMESTRAL'!$V$4:$AH$82,C$2,0),"")</f>
        <v/>
      </c>
      <c r="D85" s="98" t="str">
        <f>IFERROR(VLOOKUP($B85,'[4]GRAF - QUADRIMESTRAL'!$V$4:$AH$82,D$2,0),"")</f>
        <v/>
      </c>
      <c r="E85" s="98" t="str">
        <f>IFERROR(VLOOKUP($B85,'[4]GRAF - QUADRIMESTRAL'!$V$4:$AH$82,E$2,0),"")</f>
        <v/>
      </c>
      <c r="F85" s="99" t="str">
        <f>IFERROR(VLOOKUP($B85,'[4]GRAF - QUADRIMESTRAL'!$V$4:$AH$82,F$2,0),"")</f>
        <v/>
      </c>
      <c r="G85" s="98" t="str">
        <f>IFERROR(VLOOKUP($B85,'[4]GRAF - QUADRIMESTRAL'!$V$4:$AH$82,G$2,0),"")</f>
        <v/>
      </c>
      <c r="H85" s="98" t="str">
        <f>IFERROR(VLOOKUP($B85,'[4]GRAF - QUADRIMESTRAL'!$V$4:$AH$82,H$2,0),"")</f>
        <v/>
      </c>
      <c r="I85" s="98" t="str">
        <f>IFERROR(VLOOKUP($B85,'[4]GRAF - QUADRIMESTRAL'!$V$4:$AH$82,I$2,0),"")</f>
        <v/>
      </c>
      <c r="J85" s="98" t="str">
        <f>IFERROR(VLOOKUP($B85,'[4]GRAF - QUADRIMESTRAL'!$V$4:$AH$82,J$2,0),"")</f>
        <v/>
      </c>
      <c r="K85" s="98" t="str">
        <f>IFERROR(VLOOKUP($B85,'[4]GRAF - QUADRIMESTRAL'!$V$4:$AH$82,K$2,0),"")</f>
        <v/>
      </c>
      <c r="L85" s="98" t="str">
        <f>IFERROR(VLOOKUP($B85,'[4]GRAF - QUADRIMESTRAL'!$V$4:$AH$82,L$2,0),"")</f>
        <v/>
      </c>
      <c r="M85" s="98" t="str">
        <f>IFERROR(VLOOKUP($B85,'[4]GRAF - QUADRIMESTRAL'!$V$4:$AH$82,M$2,0),"")</f>
        <v/>
      </c>
      <c r="N85" s="100" t="str">
        <f>IFERROR(VLOOKUP($B85,'[4]GRAF - QUADRIMESTRAL'!$V$4:$AH$82,N$2,0),"")</f>
        <v/>
      </c>
    </row>
    <row r="86" spans="1:14" ht="15">
      <c r="A86" s="95" t="str">
        <f t="shared" si="0"/>
        <v/>
      </c>
      <c r="B86" s="95">
        <f>'[4]GRAF - QUADRIMESTRAL'!V85</f>
        <v>0</v>
      </c>
      <c r="C86" s="95" t="str">
        <f>IFERROR(VLOOKUP($B86,'[4]GRAF - QUADRIMESTRAL'!$V$4:$AH$82,C$2,0),"")</f>
        <v/>
      </c>
      <c r="D86" s="95" t="str">
        <f>IFERROR(VLOOKUP($B86,'[4]GRAF - QUADRIMESTRAL'!$V$4:$AH$82,D$2,0),"")</f>
        <v/>
      </c>
      <c r="E86" s="95" t="str">
        <f>IFERROR(VLOOKUP($B86,'[4]GRAF - QUADRIMESTRAL'!$V$4:$AH$82,E$2,0),"")</f>
        <v/>
      </c>
      <c r="F86" s="96" t="str">
        <f>IFERROR(VLOOKUP($B86,'[4]GRAF - QUADRIMESTRAL'!$V$4:$AH$82,F$2,0),"")</f>
        <v/>
      </c>
      <c r="G86" s="95" t="str">
        <f>IFERROR(VLOOKUP($B86,'[4]GRAF - QUADRIMESTRAL'!$V$4:$AH$82,G$2,0),"")</f>
        <v/>
      </c>
      <c r="H86" s="95" t="str">
        <f>IFERROR(VLOOKUP($B86,'[4]GRAF - QUADRIMESTRAL'!$V$4:$AH$82,H$2,0),"")</f>
        <v/>
      </c>
      <c r="I86" s="95" t="str">
        <f>IFERROR(VLOOKUP($B86,'[4]GRAF - QUADRIMESTRAL'!$V$4:$AH$82,I$2,0),"")</f>
        <v/>
      </c>
      <c r="J86" s="95" t="str">
        <f>IFERROR(VLOOKUP($B86,'[4]GRAF - QUADRIMESTRAL'!$V$4:$AH$82,J$2,0),"")</f>
        <v/>
      </c>
      <c r="K86" s="95" t="str">
        <f>IFERROR(VLOOKUP($B86,'[4]GRAF - QUADRIMESTRAL'!$V$4:$AH$82,K$2,0),"")</f>
        <v/>
      </c>
      <c r="L86" s="95" t="str">
        <f>IFERROR(VLOOKUP($B86,'[4]GRAF - QUADRIMESTRAL'!$V$4:$AH$82,L$2,0),"")</f>
        <v/>
      </c>
      <c r="M86" s="95" t="str">
        <f>IFERROR(VLOOKUP($B86,'[4]GRAF - QUADRIMESTRAL'!$V$4:$AH$82,M$2,0),"")</f>
        <v/>
      </c>
      <c r="N86" s="97" t="str">
        <f>IFERROR(VLOOKUP($B86,'[4]GRAF - QUADRIMESTRAL'!$V$4:$AH$82,N$2,0),"")</f>
        <v/>
      </c>
    </row>
    <row r="87" spans="1:14" ht="15">
      <c r="A87" s="98" t="str">
        <f t="shared" si="0"/>
        <v/>
      </c>
      <c r="B87" s="98">
        <f>'[4]GRAF - QUADRIMESTRAL'!V86</f>
        <v>0</v>
      </c>
      <c r="C87" s="98" t="str">
        <f>IFERROR(VLOOKUP($B87,'[4]GRAF - QUADRIMESTRAL'!$V$4:$AH$82,C$2,0),"")</f>
        <v/>
      </c>
      <c r="D87" s="98" t="str">
        <f>IFERROR(VLOOKUP($B87,'[4]GRAF - QUADRIMESTRAL'!$V$4:$AH$82,D$2,0),"")</f>
        <v/>
      </c>
      <c r="E87" s="98" t="str">
        <f>IFERROR(VLOOKUP($B87,'[4]GRAF - QUADRIMESTRAL'!$V$4:$AH$82,E$2,0),"")</f>
        <v/>
      </c>
      <c r="F87" s="99" t="str">
        <f>IFERROR(VLOOKUP($B87,'[4]GRAF - QUADRIMESTRAL'!$V$4:$AH$82,F$2,0),"")</f>
        <v/>
      </c>
      <c r="G87" s="98" t="str">
        <f>IFERROR(VLOOKUP($B87,'[4]GRAF - QUADRIMESTRAL'!$V$4:$AH$82,G$2,0),"")</f>
        <v/>
      </c>
      <c r="H87" s="98" t="str">
        <f>IFERROR(VLOOKUP($B87,'[4]GRAF - QUADRIMESTRAL'!$V$4:$AH$82,H$2,0),"")</f>
        <v/>
      </c>
      <c r="I87" s="98" t="str">
        <f>IFERROR(VLOOKUP($B87,'[4]GRAF - QUADRIMESTRAL'!$V$4:$AH$82,I$2,0),"")</f>
        <v/>
      </c>
      <c r="J87" s="98" t="str">
        <f>IFERROR(VLOOKUP($B87,'[4]GRAF - QUADRIMESTRAL'!$V$4:$AH$82,J$2,0),"")</f>
        <v/>
      </c>
      <c r="K87" s="98" t="str">
        <f>IFERROR(VLOOKUP($B87,'[4]GRAF - QUADRIMESTRAL'!$V$4:$AH$82,K$2,0),"")</f>
        <v/>
      </c>
      <c r="L87" s="98" t="str">
        <f>IFERROR(VLOOKUP($B87,'[4]GRAF - QUADRIMESTRAL'!$V$4:$AH$82,L$2,0),"")</f>
        <v/>
      </c>
      <c r="M87" s="98" t="str">
        <f>IFERROR(VLOOKUP($B87,'[4]GRAF - QUADRIMESTRAL'!$V$4:$AH$82,M$2,0),"")</f>
        <v/>
      </c>
      <c r="N87" s="100" t="str">
        <f>IFERROR(VLOOKUP($B87,'[4]GRAF - QUADRIMESTRAL'!$V$4:$AH$82,N$2,0),"")</f>
        <v/>
      </c>
    </row>
    <row r="88" spans="1:14" ht="15">
      <c r="A88" s="95" t="str">
        <f t="shared" si="0"/>
        <v/>
      </c>
      <c r="B88" s="95">
        <f>'[4]GRAF - QUADRIMESTRAL'!V87</f>
        <v>0</v>
      </c>
      <c r="C88" s="95" t="str">
        <f>IFERROR(VLOOKUP($B88,'[4]GRAF - QUADRIMESTRAL'!$V$4:$AH$82,C$2,0),"")</f>
        <v/>
      </c>
      <c r="D88" s="95" t="str">
        <f>IFERROR(VLOOKUP($B88,'[4]GRAF - QUADRIMESTRAL'!$V$4:$AH$82,D$2,0),"")</f>
        <v/>
      </c>
      <c r="E88" s="95" t="str">
        <f>IFERROR(VLOOKUP($B88,'[4]GRAF - QUADRIMESTRAL'!$V$4:$AH$82,E$2,0),"")</f>
        <v/>
      </c>
      <c r="F88" s="96" t="str">
        <f>IFERROR(VLOOKUP($B88,'[4]GRAF - QUADRIMESTRAL'!$V$4:$AH$82,F$2,0),"")</f>
        <v/>
      </c>
      <c r="G88" s="95" t="str">
        <f>IFERROR(VLOOKUP($B88,'[4]GRAF - QUADRIMESTRAL'!$V$4:$AH$82,G$2,0),"")</f>
        <v/>
      </c>
      <c r="H88" s="95" t="str">
        <f>IFERROR(VLOOKUP($B88,'[4]GRAF - QUADRIMESTRAL'!$V$4:$AH$82,H$2,0),"")</f>
        <v/>
      </c>
      <c r="I88" s="95" t="str">
        <f>IFERROR(VLOOKUP($B88,'[4]GRAF - QUADRIMESTRAL'!$V$4:$AH$82,I$2,0),"")</f>
        <v/>
      </c>
      <c r="J88" s="95" t="str">
        <f>IFERROR(VLOOKUP($B88,'[4]GRAF - QUADRIMESTRAL'!$V$4:$AH$82,J$2,0),"")</f>
        <v/>
      </c>
      <c r="K88" s="95" t="str">
        <f>IFERROR(VLOOKUP($B88,'[4]GRAF - QUADRIMESTRAL'!$V$4:$AH$82,K$2,0),"")</f>
        <v/>
      </c>
      <c r="L88" s="95" t="str">
        <f>IFERROR(VLOOKUP($B88,'[4]GRAF - QUADRIMESTRAL'!$V$4:$AH$82,L$2,0),"")</f>
        <v/>
      </c>
      <c r="M88" s="95" t="str">
        <f>IFERROR(VLOOKUP($B88,'[4]GRAF - QUADRIMESTRAL'!$V$4:$AH$82,M$2,0),"")</f>
        <v/>
      </c>
      <c r="N88" s="97" t="str">
        <f>IFERROR(VLOOKUP($B88,'[4]GRAF - QUADRIMESTRAL'!$V$4:$AH$82,N$2,0),"")</f>
        <v/>
      </c>
    </row>
    <row r="89" spans="1:14" ht="15">
      <c r="A89" s="98" t="str">
        <f t="shared" si="0"/>
        <v/>
      </c>
      <c r="B89" s="98">
        <f>'[4]GRAF - QUADRIMESTRAL'!V88</f>
        <v>0</v>
      </c>
      <c r="C89" s="98" t="str">
        <f>IFERROR(VLOOKUP($B89,'[4]GRAF - QUADRIMESTRAL'!$V$4:$AH$82,C$2,0),"")</f>
        <v/>
      </c>
      <c r="D89" s="98" t="str">
        <f>IFERROR(VLOOKUP($B89,'[4]GRAF - QUADRIMESTRAL'!$V$4:$AH$82,D$2,0),"")</f>
        <v/>
      </c>
      <c r="E89" s="98" t="str">
        <f>IFERROR(VLOOKUP($B89,'[4]GRAF - QUADRIMESTRAL'!$V$4:$AH$82,E$2,0),"")</f>
        <v/>
      </c>
      <c r="F89" s="99" t="str">
        <f>IFERROR(VLOOKUP($B89,'[4]GRAF - QUADRIMESTRAL'!$V$4:$AH$82,F$2,0),"")</f>
        <v/>
      </c>
      <c r="G89" s="98" t="str">
        <f>IFERROR(VLOOKUP($B89,'[4]GRAF - QUADRIMESTRAL'!$V$4:$AH$82,G$2,0),"")</f>
        <v/>
      </c>
      <c r="H89" s="98" t="str">
        <f>IFERROR(VLOOKUP($B89,'[4]GRAF - QUADRIMESTRAL'!$V$4:$AH$82,H$2,0),"")</f>
        <v/>
      </c>
      <c r="I89" s="98" t="str">
        <f>IFERROR(VLOOKUP($B89,'[4]GRAF - QUADRIMESTRAL'!$V$4:$AH$82,I$2,0),"")</f>
        <v/>
      </c>
      <c r="J89" s="98" t="str">
        <f>IFERROR(VLOOKUP($B89,'[4]GRAF - QUADRIMESTRAL'!$V$4:$AH$82,J$2,0),"")</f>
        <v/>
      </c>
      <c r="K89" s="98" t="str">
        <f>IFERROR(VLOOKUP($B89,'[4]GRAF - QUADRIMESTRAL'!$V$4:$AH$82,K$2,0),"")</f>
        <v/>
      </c>
      <c r="L89" s="98" t="str">
        <f>IFERROR(VLOOKUP($B89,'[4]GRAF - QUADRIMESTRAL'!$V$4:$AH$82,L$2,0),"")</f>
        <v/>
      </c>
      <c r="M89" s="98" t="str">
        <f>IFERROR(VLOOKUP($B89,'[4]GRAF - QUADRIMESTRAL'!$V$4:$AH$82,M$2,0),"")</f>
        <v/>
      </c>
      <c r="N89" s="100" t="str">
        <f>IFERROR(VLOOKUP($B89,'[4]GRAF - QUADRIMESTRAL'!$V$4:$AH$82,N$2,0),"")</f>
        <v/>
      </c>
    </row>
    <row r="90" spans="1:14" ht="15">
      <c r="A90" s="95" t="str">
        <f t="shared" si="0"/>
        <v/>
      </c>
      <c r="B90" s="95">
        <f>'[4]GRAF - QUADRIMESTRAL'!V89</f>
        <v>0</v>
      </c>
      <c r="C90" s="95" t="str">
        <f>IFERROR(VLOOKUP($B90,'[4]GRAF - QUADRIMESTRAL'!$V$4:$AH$82,C$2,0),"")</f>
        <v/>
      </c>
      <c r="D90" s="95" t="str">
        <f>IFERROR(VLOOKUP($B90,'[4]GRAF - QUADRIMESTRAL'!$V$4:$AH$82,D$2,0),"")</f>
        <v/>
      </c>
      <c r="E90" s="95" t="str">
        <f>IFERROR(VLOOKUP($B90,'[4]GRAF - QUADRIMESTRAL'!$V$4:$AH$82,E$2,0),"")</f>
        <v/>
      </c>
      <c r="F90" s="96" t="str">
        <f>IFERROR(VLOOKUP($B90,'[4]GRAF - QUADRIMESTRAL'!$V$4:$AH$82,F$2,0),"")</f>
        <v/>
      </c>
      <c r="G90" s="95" t="str">
        <f>IFERROR(VLOOKUP($B90,'[4]GRAF - QUADRIMESTRAL'!$V$4:$AH$82,G$2,0),"")</f>
        <v/>
      </c>
      <c r="H90" s="95" t="str">
        <f>IFERROR(VLOOKUP($B90,'[4]GRAF - QUADRIMESTRAL'!$V$4:$AH$82,H$2,0),"")</f>
        <v/>
      </c>
      <c r="I90" s="95" t="str">
        <f>IFERROR(VLOOKUP($B90,'[4]GRAF - QUADRIMESTRAL'!$V$4:$AH$82,I$2,0),"")</f>
        <v/>
      </c>
      <c r="J90" s="95" t="str">
        <f>IFERROR(VLOOKUP($B90,'[4]GRAF - QUADRIMESTRAL'!$V$4:$AH$82,J$2,0),"")</f>
        <v/>
      </c>
      <c r="K90" s="95" t="str">
        <f>IFERROR(VLOOKUP($B90,'[4]GRAF - QUADRIMESTRAL'!$V$4:$AH$82,K$2,0),"")</f>
        <v/>
      </c>
      <c r="L90" s="95" t="str">
        <f>IFERROR(VLOOKUP($B90,'[4]GRAF - QUADRIMESTRAL'!$V$4:$AH$82,L$2,0),"")</f>
        <v/>
      </c>
      <c r="M90" s="95" t="str">
        <f>IFERROR(VLOOKUP($B90,'[4]GRAF - QUADRIMESTRAL'!$V$4:$AH$82,M$2,0),"")</f>
        <v/>
      </c>
      <c r="N90" s="97" t="str">
        <f>IFERROR(VLOOKUP($B90,'[4]GRAF - QUADRIMESTRAL'!$V$4:$AH$82,N$2,0),"")</f>
        <v/>
      </c>
    </row>
    <row r="91" spans="1:14" ht="15">
      <c r="A91" s="98" t="str">
        <f t="shared" si="0"/>
        <v/>
      </c>
      <c r="B91" s="98">
        <f>'[4]GRAF - QUADRIMESTRAL'!V90</f>
        <v>0</v>
      </c>
      <c r="C91" s="98" t="str">
        <f>IFERROR(VLOOKUP($B91,'[4]GRAF - QUADRIMESTRAL'!$V$4:$AH$82,C$2,0),"")</f>
        <v/>
      </c>
      <c r="D91" s="98" t="str">
        <f>IFERROR(VLOOKUP($B91,'[4]GRAF - QUADRIMESTRAL'!$V$4:$AH$82,D$2,0),"")</f>
        <v/>
      </c>
      <c r="E91" s="98" t="str">
        <f>IFERROR(VLOOKUP($B91,'[4]GRAF - QUADRIMESTRAL'!$V$4:$AH$82,E$2,0),"")</f>
        <v/>
      </c>
      <c r="F91" s="99" t="str">
        <f>IFERROR(VLOOKUP($B91,'[4]GRAF - QUADRIMESTRAL'!$V$4:$AH$82,F$2,0),"")</f>
        <v/>
      </c>
      <c r="G91" s="98" t="str">
        <f>IFERROR(VLOOKUP($B91,'[4]GRAF - QUADRIMESTRAL'!$V$4:$AH$82,G$2,0),"")</f>
        <v/>
      </c>
      <c r="H91" s="98" t="str">
        <f>IFERROR(VLOOKUP($B91,'[4]GRAF - QUADRIMESTRAL'!$V$4:$AH$82,H$2,0),"")</f>
        <v/>
      </c>
      <c r="I91" s="98" t="str">
        <f>IFERROR(VLOOKUP($B91,'[4]GRAF - QUADRIMESTRAL'!$V$4:$AH$82,I$2,0),"")</f>
        <v/>
      </c>
      <c r="J91" s="98" t="str">
        <f>IFERROR(VLOOKUP($B91,'[4]GRAF - QUADRIMESTRAL'!$V$4:$AH$82,J$2,0),"")</f>
        <v/>
      </c>
      <c r="K91" s="98" t="str">
        <f>IFERROR(VLOOKUP($B91,'[4]GRAF - QUADRIMESTRAL'!$V$4:$AH$82,K$2,0),"")</f>
        <v/>
      </c>
      <c r="L91" s="98" t="str">
        <f>IFERROR(VLOOKUP($B91,'[4]GRAF - QUADRIMESTRAL'!$V$4:$AH$82,L$2,0),"")</f>
        <v/>
      </c>
      <c r="M91" s="98" t="str">
        <f>IFERROR(VLOOKUP($B91,'[4]GRAF - QUADRIMESTRAL'!$V$4:$AH$82,M$2,0),"")</f>
        <v/>
      </c>
      <c r="N91" s="100" t="str">
        <f>IFERROR(VLOOKUP($B91,'[4]GRAF - QUADRIMESTRAL'!$V$4:$AH$82,N$2,0),"")</f>
        <v/>
      </c>
    </row>
    <row r="92" spans="1:14" ht="15">
      <c r="A92" s="95" t="str">
        <f t="shared" si="0"/>
        <v/>
      </c>
      <c r="B92" s="95">
        <f>'[4]GRAF - QUADRIMESTRAL'!V91</f>
        <v>0</v>
      </c>
      <c r="C92" s="95" t="str">
        <f>IFERROR(VLOOKUP($B92,'[4]GRAF - QUADRIMESTRAL'!$V$4:$AH$82,C$2,0),"")</f>
        <v/>
      </c>
      <c r="D92" s="95" t="str">
        <f>IFERROR(VLOOKUP($B92,'[4]GRAF - QUADRIMESTRAL'!$V$4:$AH$82,D$2,0),"")</f>
        <v/>
      </c>
      <c r="E92" s="95" t="str">
        <f>IFERROR(VLOOKUP($B92,'[4]GRAF - QUADRIMESTRAL'!$V$4:$AH$82,E$2,0),"")</f>
        <v/>
      </c>
      <c r="F92" s="96" t="str">
        <f>IFERROR(VLOOKUP($B92,'[4]GRAF - QUADRIMESTRAL'!$V$4:$AH$82,F$2,0),"")</f>
        <v/>
      </c>
      <c r="G92" s="95" t="str">
        <f>IFERROR(VLOOKUP($B92,'[4]GRAF - QUADRIMESTRAL'!$V$4:$AH$82,G$2,0),"")</f>
        <v/>
      </c>
      <c r="H92" s="95" t="str">
        <f>IFERROR(VLOOKUP($B92,'[4]GRAF - QUADRIMESTRAL'!$V$4:$AH$82,H$2,0),"")</f>
        <v/>
      </c>
      <c r="I92" s="95" t="str">
        <f>IFERROR(VLOOKUP($B92,'[4]GRAF - QUADRIMESTRAL'!$V$4:$AH$82,I$2,0),"")</f>
        <v/>
      </c>
      <c r="J92" s="95" t="str">
        <f>IFERROR(VLOOKUP($B92,'[4]GRAF - QUADRIMESTRAL'!$V$4:$AH$82,J$2,0),"")</f>
        <v/>
      </c>
      <c r="K92" s="95" t="str">
        <f>IFERROR(VLOOKUP($B92,'[4]GRAF - QUADRIMESTRAL'!$V$4:$AH$82,K$2,0),"")</f>
        <v/>
      </c>
      <c r="L92" s="95" t="str">
        <f>IFERROR(VLOOKUP($B92,'[4]GRAF - QUADRIMESTRAL'!$V$4:$AH$82,L$2,0),"")</f>
        <v/>
      </c>
      <c r="M92" s="95" t="str">
        <f>IFERROR(VLOOKUP($B92,'[4]GRAF - QUADRIMESTRAL'!$V$4:$AH$82,M$2,0),"")</f>
        <v/>
      </c>
      <c r="N92" s="97" t="str">
        <f>IFERROR(VLOOKUP($B92,'[4]GRAF - QUADRIMESTRAL'!$V$4:$AH$82,N$2,0),"")</f>
        <v/>
      </c>
    </row>
    <row r="93" spans="1:14" ht="15">
      <c r="A93" s="98" t="str">
        <f t="shared" si="0"/>
        <v/>
      </c>
      <c r="B93" s="98">
        <f>'[4]GRAF - QUADRIMESTRAL'!V92</f>
        <v>0</v>
      </c>
      <c r="C93" s="98" t="str">
        <f>IFERROR(VLOOKUP($B93,'[4]GRAF - QUADRIMESTRAL'!$V$4:$AH$82,C$2,0),"")</f>
        <v/>
      </c>
      <c r="D93" s="98" t="str">
        <f>IFERROR(VLOOKUP($B93,'[4]GRAF - QUADRIMESTRAL'!$V$4:$AH$82,D$2,0),"")</f>
        <v/>
      </c>
      <c r="E93" s="98" t="str">
        <f>IFERROR(VLOOKUP($B93,'[4]GRAF - QUADRIMESTRAL'!$V$4:$AH$82,E$2,0),"")</f>
        <v/>
      </c>
      <c r="F93" s="99" t="str">
        <f>IFERROR(VLOOKUP($B93,'[4]GRAF - QUADRIMESTRAL'!$V$4:$AH$82,F$2,0),"")</f>
        <v/>
      </c>
      <c r="G93" s="98" t="str">
        <f>IFERROR(VLOOKUP($B93,'[4]GRAF - QUADRIMESTRAL'!$V$4:$AH$82,G$2,0),"")</f>
        <v/>
      </c>
      <c r="H93" s="98" t="str">
        <f>IFERROR(VLOOKUP($B93,'[4]GRAF - QUADRIMESTRAL'!$V$4:$AH$82,H$2,0),"")</f>
        <v/>
      </c>
      <c r="I93" s="98" t="str">
        <f>IFERROR(VLOOKUP($B93,'[4]GRAF - QUADRIMESTRAL'!$V$4:$AH$82,I$2,0),"")</f>
        <v/>
      </c>
      <c r="J93" s="98" t="str">
        <f>IFERROR(VLOOKUP($B93,'[4]GRAF - QUADRIMESTRAL'!$V$4:$AH$82,J$2,0),"")</f>
        <v/>
      </c>
      <c r="K93" s="98" t="str">
        <f>IFERROR(VLOOKUP($B93,'[4]GRAF - QUADRIMESTRAL'!$V$4:$AH$82,K$2,0),"")</f>
        <v/>
      </c>
      <c r="L93" s="98" t="str">
        <f>IFERROR(VLOOKUP($B93,'[4]GRAF - QUADRIMESTRAL'!$V$4:$AH$82,L$2,0),"")</f>
        <v/>
      </c>
      <c r="M93" s="98" t="str">
        <f>IFERROR(VLOOKUP($B93,'[4]GRAF - QUADRIMESTRAL'!$V$4:$AH$82,M$2,0),"")</f>
        <v/>
      </c>
      <c r="N93" s="100" t="str">
        <f>IFERROR(VLOOKUP($B93,'[4]GRAF - QUADRIMESTRAL'!$V$4:$AH$82,N$2,0),"")</f>
        <v/>
      </c>
    </row>
    <row r="94" spans="1:14" ht="15">
      <c r="A94" s="95" t="str">
        <f t="shared" si="0"/>
        <v/>
      </c>
      <c r="B94" s="95">
        <f>'[4]GRAF - QUADRIMESTRAL'!V93</f>
        <v>0</v>
      </c>
      <c r="C94" s="95" t="str">
        <f>IFERROR(VLOOKUP($B94,'[4]GRAF - QUADRIMESTRAL'!$V$4:$AH$82,C$2,0),"")</f>
        <v/>
      </c>
      <c r="D94" s="95" t="str">
        <f>IFERROR(VLOOKUP($B94,'[4]GRAF - QUADRIMESTRAL'!$V$4:$AH$82,D$2,0),"")</f>
        <v/>
      </c>
      <c r="E94" s="95" t="str">
        <f>IFERROR(VLOOKUP($B94,'[4]GRAF - QUADRIMESTRAL'!$V$4:$AH$82,E$2,0),"")</f>
        <v/>
      </c>
      <c r="F94" s="96" t="str">
        <f>IFERROR(VLOOKUP($B94,'[4]GRAF - QUADRIMESTRAL'!$V$4:$AH$82,F$2,0),"")</f>
        <v/>
      </c>
      <c r="G94" s="95" t="str">
        <f>IFERROR(VLOOKUP($B94,'[4]GRAF - QUADRIMESTRAL'!$V$4:$AH$82,G$2,0),"")</f>
        <v/>
      </c>
      <c r="H94" s="95" t="str">
        <f>IFERROR(VLOOKUP($B94,'[4]GRAF - QUADRIMESTRAL'!$V$4:$AH$82,H$2,0),"")</f>
        <v/>
      </c>
      <c r="I94" s="95" t="str">
        <f>IFERROR(VLOOKUP($B94,'[4]GRAF - QUADRIMESTRAL'!$V$4:$AH$82,I$2,0),"")</f>
        <v/>
      </c>
      <c r="J94" s="95" t="str">
        <f>IFERROR(VLOOKUP($B94,'[4]GRAF - QUADRIMESTRAL'!$V$4:$AH$82,J$2,0),"")</f>
        <v/>
      </c>
      <c r="K94" s="95" t="str">
        <f>IFERROR(VLOOKUP($B94,'[4]GRAF - QUADRIMESTRAL'!$V$4:$AH$82,K$2,0),"")</f>
        <v/>
      </c>
      <c r="L94" s="95" t="str">
        <f>IFERROR(VLOOKUP($B94,'[4]GRAF - QUADRIMESTRAL'!$V$4:$AH$82,L$2,0),"")</f>
        <v/>
      </c>
      <c r="M94" s="95" t="str">
        <f>IFERROR(VLOOKUP($B94,'[4]GRAF - QUADRIMESTRAL'!$V$4:$AH$82,M$2,0),"")</f>
        <v/>
      </c>
      <c r="N94" s="97" t="str">
        <f>IFERROR(VLOOKUP($B94,'[4]GRAF - QUADRIMESTRAL'!$V$4:$AH$82,N$2,0),"")</f>
        <v/>
      </c>
    </row>
    <row r="95" spans="1:14" ht="15">
      <c r="A95" s="98" t="str">
        <f t="shared" si="0"/>
        <v/>
      </c>
      <c r="B95" s="98">
        <f>'[4]GRAF - QUADRIMESTRAL'!V94</f>
        <v>0</v>
      </c>
      <c r="C95" s="98" t="str">
        <f>IFERROR(VLOOKUP($B95,'[4]GRAF - QUADRIMESTRAL'!$V$4:$AH$82,C$2,0),"")</f>
        <v/>
      </c>
      <c r="D95" s="98" t="str">
        <f>IFERROR(VLOOKUP($B95,'[4]GRAF - QUADRIMESTRAL'!$V$4:$AH$82,D$2,0),"")</f>
        <v/>
      </c>
      <c r="E95" s="98" t="str">
        <f>IFERROR(VLOOKUP($B95,'[4]GRAF - QUADRIMESTRAL'!$V$4:$AH$82,E$2,0),"")</f>
        <v/>
      </c>
      <c r="F95" s="99" t="str">
        <f>IFERROR(VLOOKUP($B95,'[4]GRAF - QUADRIMESTRAL'!$V$4:$AH$82,F$2,0),"")</f>
        <v/>
      </c>
      <c r="G95" s="98" t="str">
        <f>IFERROR(VLOOKUP($B95,'[4]GRAF - QUADRIMESTRAL'!$V$4:$AH$82,G$2,0),"")</f>
        <v/>
      </c>
      <c r="H95" s="98" t="str">
        <f>IFERROR(VLOOKUP($B95,'[4]GRAF - QUADRIMESTRAL'!$V$4:$AH$82,H$2,0),"")</f>
        <v/>
      </c>
      <c r="I95" s="98" t="str">
        <f>IFERROR(VLOOKUP($B95,'[4]GRAF - QUADRIMESTRAL'!$V$4:$AH$82,I$2,0),"")</f>
        <v/>
      </c>
      <c r="J95" s="98" t="str">
        <f>IFERROR(VLOOKUP($B95,'[4]GRAF - QUADRIMESTRAL'!$V$4:$AH$82,J$2,0),"")</f>
        <v/>
      </c>
      <c r="K95" s="98" t="str">
        <f>IFERROR(VLOOKUP($B95,'[4]GRAF - QUADRIMESTRAL'!$V$4:$AH$82,K$2,0),"")</f>
        <v/>
      </c>
      <c r="L95" s="98" t="str">
        <f>IFERROR(VLOOKUP($B95,'[4]GRAF - QUADRIMESTRAL'!$V$4:$AH$82,L$2,0),"")</f>
        <v/>
      </c>
      <c r="M95" s="98" t="str">
        <f>IFERROR(VLOOKUP($B95,'[4]GRAF - QUADRIMESTRAL'!$V$4:$AH$82,M$2,0),"")</f>
        <v/>
      </c>
      <c r="N95" s="100" t="str">
        <f>IFERROR(VLOOKUP($B95,'[4]GRAF - QUADRIMESTRAL'!$V$4:$AH$82,N$2,0),"")</f>
        <v/>
      </c>
    </row>
    <row r="96" spans="1:14" ht="15">
      <c r="A96" s="95" t="str">
        <f t="shared" si="0"/>
        <v/>
      </c>
      <c r="B96" s="95">
        <f>'[4]GRAF - QUADRIMESTRAL'!V95</f>
        <v>0</v>
      </c>
      <c r="C96" s="95" t="str">
        <f>IFERROR(VLOOKUP($B96,'[4]GRAF - QUADRIMESTRAL'!$V$4:$AH$82,C$2,0),"")</f>
        <v/>
      </c>
      <c r="D96" s="95" t="str">
        <f>IFERROR(VLOOKUP($B96,'[4]GRAF - QUADRIMESTRAL'!$V$4:$AH$82,D$2,0),"")</f>
        <v/>
      </c>
      <c r="E96" s="95" t="str">
        <f>IFERROR(VLOOKUP($B96,'[4]GRAF - QUADRIMESTRAL'!$V$4:$AH$82,E$2,0),"")</f>
        <v/>
      </c>
      <c r="F96" s="96" t="str">
        <f>IFERROR(VLOOKUP($B96,'[4]GRAF - QUADRIMESTRAL'!$V$4:$AH$82,F$2,0),"")</f>
        <v/>
      </c>
      <c r="G96" s="95" t="str">
        <f>IFERROR(VLOOKUP($B96,'[4]GRAF - QUADRIMESTRAL'!$V$4:$AH$82,G$2,0),"")</f>
        <v/>
      </c>
      <c r="H96" s="95" t="str">
        <f>IFERROR(VLOOKUP($B96,'[4]GRAF - QUADRIMESTRAL'!$V$4:$AH$82,H$2,0),"")</f>
        <v/>
      </c>
      <c r="I96" s="95" t="str">
        <f>IFERROR(VLOOKUP($B96,'[4]GRAF - QUADRIMESTRAL'!$V$4:$AH$82,I$2,0),"")</f>
        <v/>
      </c>
      <c r="J96" s="95" t="str">
        <f>IFERROR(VLOOKUP($B96,'[4]GRAF - QUADRIMESTRAL'!$V$4:$AH$82,J$2,0),"")</f>
        <v/>
      </c>
      <c r="K96" s="95" t="str">
        <f>IFERROR(VLOOKUP($B96,'[4]GRAF - QUADRIMESTRAL'!$V$4:$AH$82,K$2,0),"")</f>
        <v/>
      </c>
      <c r="L96" s="95" t="str">
        <f>IFERROR(VLOOKUP($B96,'[4]GRAF - QUADRIMESTRAL'!$V$4:$AH$82,L$2,0),"")</f>
        <v/>
      </c>
      <c r="M96" s="95" t="str">
        <f>IFERROR(VLOOKUP($B96,'[4]GRAF - QUADRIMESTRAL'!$V$4:$AH$82,M$2,0),"")</f>
        <v/>
      </c>
      <c r="N96" s="97" t="str">
        <f>IFERROR(VLOOKUP($B96,'[4]GRAF - QUADRIMESTRAL'!$V$4:$AH$82,N$2,0),"")</f>
        <v/>
      </c>
    </row>
    <row r="97" spans="1:14" ht="15">
      <c r="A97" s="98" t="str">
        <f t="shared" si="0"/>
        <v/>
      </c>
      <c r="B97" s="98">
        <f>'[4]GRAF - QUADRIMESTRAL'!V96</f>
        <v>0</v>
      </c>
      <c r="C97" s="98" t="str">
        <f>IFERROR(VLOOKUP($B97,'[4]GRAF - QUADRIMESTRAL'!$V$4:$AH$82,C$2,0),"")</f>
        <v/>
      </c>
      <c r="D97" s="98" t="str">
        <f>IFERROR(VLOOKUP($B97,'[4]GRAF - QUADRIMESTRAL'!$V$4:$AH$82,D$2,0),"")</f>
        <v/>
      </c>
      <c r="E97" s="98" t="str">
        <f>IFERROR(VLOOKUP($B97,'[4]GRAF - QUADRIMESTRAL'!$V$4:$AH$82,E$2,0),"")</f>
        <v/>
      </c>
      <c r="F97" s="99" t="str">
        <f>IFERROR(VLOOKUP($B97,'[4]GRAF - QUADRIMESTRAL'!$V$4:$AH$82,F$2,0),"")</f>
        <v/>
      </c>
      <c r="G97" s="98" t="str">
        <f>IFERROR(VLOOKUP($B97,'[4]GRAF - QUADRIMESTRAL'!$V$4:$AH$82,G$2,0),"")</f>
        <v/>
      </c>
      <c r="H97" s="98" t="str">
        <f>IFERROR(VLOOKUP($B97,'[4]GRAF - QUADRIMESTRAL'!$V$4:$AH$82,H$2,0),"")</f>
        <v/>
      </c>
      <c r="I97" s="98" t="str">
        <f>IFERROR(VLOOKUP($B97,'[4]GRAF - QUADRIMESTRAL'!$V$4:$AH$82,I$2,0),"")</f>
        <v/>
      </c>
      <c r="J97" s="98" t="str">
        <f>IFERROR(VLOOKUP($B97,'[4]GRAF - QUADRIMESTRAL'!$V$4:$AH$82,J$2,0),"")</f>
        <v/>
      </c>
      <c r="K97" s="98" t="str">
        <f>IFERROR(VLOOKUP($B97,'[4]GRAF - QUADRIMESTRAL'!$V$4:$AH$82,K$2,0),"")</f>
        <v/>
      </c>
      <c r="L97" s="98" t="str">
        <f>IFERROR(VLOOKUP($B97,'[4]GRAF - QUADRIMESTRAL'!$V$4:$AH$82,L$2,0),"")</f>
        <v/>
      </c>
      <c r="M97" s="98" t="str">
        <f>IFERROR(VLOOKUP($B97,'[4]GRAF - QUADRIMESTRAL'!$V$4:$AH$82,M$2,0),"")</f>
        <v/>
      </c>
      <c r="N97" s="100" t="str">
        <f>IFERROR(VLOOKUP($B97,'[4]GRAF - QUADRIMESTRAL'!$V$4:$AH$82,N$2,0),"")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97"/>
  <sheetViews>
    <sheetView view="pageBreakPreview" zoomScale="60" zoomScaleNormal="100" workbookViewId="0">
      <selection activeCell="Q33" sqref="Q33"/>
    </sheetView>
  </sheetViews>
  <sheetFormatPr defaultRowHeight="12.75"/>
  <cols>
    <col min="1" max="1" width="16.42578125" style="84" customWidth="1"/>
    <col min="2" max="2" width="31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103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84</v>
      </c>
      <c r="B4" s="88" t="s">
        <v>98</v>
      </c>
      <c r="C4" s="89" t="s">
        <v>85</v>
      </c>
      <c r="D4" s="89" t="s">
        <v>86</v>
      </c>
      <c r="E4" s="89" t="s">
        <v>87</v>
      </c>
      <c r="F4" s="89" t="s">
        <v>88</v>
      </c>
      <c r="G4" s="89" t="s">
        <v>89</v>
      </c>
      <c r="H4" s="89" t="s">
        <v>90</v>
      </c>
      <c r="I4" s="89" t="s">
        <v>91</v>
      </c>
      <c r="J4" s="89" t="s">
        <v>92</v>
      </c>
      <c r="K4" s="89" t="s">
        <v>93</v>
      </c>
      <c r="L4" s="89" t="s">
        <v>94</v>
      </c>
      <c r="M4" s="89" t="s">
        <v>95</v>
      </c>
      <c r="N4" s="90" t="s">
        <v>96</v>
      </c>
      <c r="O4" s="91"/>
    </row>
    <row r="5" spans="1:15" ht="18" customHeight="1">
      <c r="A5" s="101" t="s">
        <v>690</v>
      </c>
      <c r="B5" s="92" t="s">
        <v>691</v>
      </c>
      <c r="C5" s="92">
        <v>-1</v>
      </c>
      <c r="D5" s="92">
        <v>-6.3</v>
      </c>
      <c r="E5" s="92">
        <v>1.7</v>
      </c>
      <c r="F5" s="93">
        <v>2.2999999999999998</v>
      </c>
      <c r="G5" s="92">
        <v>3.5</v>
      </c>
      <c r="H5" s="92" t="s">
        <v>105</v>
      </c>
      <c r="I5" s="92" t="s">
        <v>105</v>
      </c>
      <c r="J5" s="92" t="s">
        <v>105</v>
      </c>
      <c r="K5" s="92" t="s">
        <v>105</v>
      </c>
      <c r="L5" s="92" t="s">
        <v>105</v>
      </c>
      <c r="M5" s="92">
        <v>7.1</v>
      </c>
      <c r="N5" s="94" t="s">
        <v>105</v>
      </c>
      <c r="O5" s="91"/>
    </row>
    <row r="6" spans="1:15" ht="18" customHeight="1">
      <c r="A6" s="102" t="s">
        <v>692</v>
      </c>
      <c r="B6" s="95" t="s">
        <v>693</v>
      </c>
      <c r="C6" s="95">
        <v>-2.1</v>
      </c>
      <c r="D6" s="95">
        <v>0.8</v>
      </c>
      <c r="E6" s="95">
        <v>-0.8</v>
      </c>
      <c r="F6" s="96">
        <v>1</v>
      </c>
      <c r="G6" s="95">
        <v>-5</v>
      </c>
      <c r="H6" s="95" t="s">
        <v>105</v>
      </c>
      <c r="I6" s="95" t="s">
        <v>105</v>
      </c>
      <c r="J6" s="95" t="s">
        <v>105</v>
      </c>
      <c r="K6" s="95" t="s">
        <v>105</v>
      </c>
      <c r="L6" s="95" t="s">
        <v>105</v>
      </c>
      <c r="M6" s="95">
        <v>-13.3</v>
      </c>
      <c r="N6" s="97" t="s">
        <v>105</v>
      </c>
      <c r="O6" s="91"/>
    </row>
    <row r="7" spans="1:15" ht="18" customHeight="1">
      <c r="A7" s="103" t="s">
        <v>694</v>
      </c>
      <c r="B7" s="98" t="s">
        <v>695</v>
      </c>
      <c r="C7" s="98">
        <v>-0.8</v>
      </c>
      <c r="D7" s="98">
        <v>3.4</v>
      </c>
      <c r="E7" s="98">
        <v>-0.9</v>
      </c>
      <c r="F7" s="99">
        <v>-4.0999999999999996</v>
      </c>
      <c r="G7" s="98">
        <v>1.3</v>
      </c>
      <c r="H7" s="98" t="s">
        <v>105</v>
      </c>
      <c r="I7" s="98" t="s">
        <v>105</v>
      </c>
      <c r="J7" s="98" t="s">
        <v>105</v>
      </c>
      <c r="K7" s="98" t="s">
        <v>105</v>
      </c>
      <c r="L7" s="98" t="s">
        <v>105</v>
      </c>
      <c r="M7" s="98">
        <v>-21.6</v>
      </c>
      <c r="N7" s="100" t="s">
        <v>105</v>
      </c>
      <c r="O7" s="91"/>
    </row>
    <row r="8" spans="1:15" ht="18" customHeight="1">
      <c r="A8" s="102" t="s">
        <v>696</v>
      </c>
      <c r="B8" s="95" t="s">
        <v>697</v>
      </c>
      <c r="C8" s="95">
        <v>-0.6</v>
      </c>
      <c r="D8" s="95">
        <v>7.9</v>
      </c>
      <c r="E8" s="95">
        <v>-2.7</v>
      </c>
      <c r="F8" s="96">
        <v>1</v>
      </c>
      <c r="G8" s="95">
        <v>-2.2999999999999998</v>
      </c>
      <c r="H8" s="95" t="s">
        <v>105</v>
      </c>
      <c r="I8" s="95" t="s">
        <v>105</v>
      </c>
      <c r="J8" s="95" t="s">
        <v>105</v>
      </c>
      <c r="K8" s="95" t="s">
        <v>105</v>
      </c>
      <c r="L8" s="95" t="s">
        <v>105</v>
      </c>
      <c r="M8" s="95">
        <v>-11.8</v>
      </c>
      <c r="N8" s="97" t="s">
        <v>105</v>
      </c>
      <c r="O8" s="91"/>
    </row>
    <row r="9" spans="1:15" ht="18" customHeight="1">
      <c r="A9" s="103" t="s">
        <v>698</v>
      </c>
      <c r="B9" s="98" t="s">
        <v>699</v>
      </c>
      <c r="C9" s="98">
        <v>-5.7</v>
      </c>
      <c r="D9" s="98">
        <v>-4.8</v>
      </c>
      <c r="E9" s="98">
        <v>-6.7</v>
      </c>
      <c r="F9" s="99">
        <v>-3.4</v>
      </c>
      <c r="G9" s="98">
        <v>-10.3</v>
      </c>
      <c r="H9" s="98" t="s">
        <v>105</v>
      </c>
      <c r="I9" s="98" t="s">
        <v>105</v>
      </c>
      <c r="J9" s="98" t="s">
        <v>105</v>
      </c>
      <c r="K9" s="98" t="s">
        <v>105</v>
      </c>
      <c r="L9" s="98" t="s">
        <v>105</v>
      </c>
      <c r="M9" s="98">
        <v>-11.7</v>
      </c>
      <c r="N9" s="100" t="s">
        <v>105</v>
      </c>
      <c r="O9" s="91"/>
    </row>
    <row r="10" spans="1:15" ht="18" customHeight="1">
      <c r="A10" s="102" t="s">
        <v>700</v>
      </c>
      <c r="B10" s="95" t="s">
        <v>701</v>
      </c>
      <c r="C10" s="95">
        <v>-1.9</v>
      </c>
      <c r="D10" s="95">
        <v>-3.8</v>
      </c>
      <c r="E10" s="95">
        <v>-3.1</v>
      </c>
      <c r="F10" s="96">
        <v>-2.8</v>
      </c>
      <c r="G10" s="95">
        <v>7.8</v>
      </c>
      <c r="H10" s="95" t="s">
        <v>105</v>
      </c>
      <c r="I10" s="95" t="s">
        <v>105</v>
      </c>
      <c r="J10" s="95" t="s">
        <v>105</v>
      </c>
      <c r="K10" s="95" t="s">
        <v>105</v>
      </c>
      <c r="L10" s="95" t="s">
        <v>105</v>
      </c>
      <c r="M10" s="95">
        <v>-2.7</v>
      </c>
      <c r="N10" s="97" t="s">
        <v>105</v>
      </c>
      <c r="O10" s="91"/>
    </row>
    <row r="11" spans="1:15" ht="18" customHeight="1">
      <c r="A11" s="103" t="s">
        <v>702</v>
      </c>
      <c r="B11" s="98" t="s">
        <v>703</v>
      </c>
      <c r="C11" s="98">
        <v>9.4</v>
      </c>
      <c r="D11" s="98">
        <v>7.3</v>
      </c>
      <c r="E11" s="98">
        <v>5.4</v>
      </c>
      <c r="F11" s="99">
        <v>7.3</v>
      </c>
      <c r="G11" s="98">
        <v>29.4</v>
      </c>
      <c r="H11" s="98">
        <v>10.8</v>
      </c>
      <c r="I11" s="98">
        <v>-1.4</v>
      </c>
      <c r="J11" s="98">
        <v>27.6</v>
      </c>
      <c r="K11" s="98">
        <v>20</v>
      </c>
      <c r="L11" s="98">
        <v>12</v>
      </c>
      <c r="M11" s="98">
        <v>16.7</v>
      </c>
      <c r="N11" s="100">
        <v>0.9</v>
      </c>
      <c r="O11" s="91"/>
    </row>
    <row r="12" spans="1:15" ht="18" customHeight="1">
      <c r="A12" s="102" t="s">
        <v>704</v>
      </c>
      <c r="B12" s="95" t="s">
        <v>705</v>
      </c>
      <c r="C12" s="95">
        <v>9.1</v>
      </c>
      <c r="D12" s="95">
        <v>2.2000000000000002</v>
      </c>
      <c r="E12" s="95">
        <v>8.9</v>
      </c>
      <c r="F12" s="96">
        <v>2.8</v>
      </c>
      <c r="G12" s="95">
        <v>24.1</v>
      </c>
      <c r="H12" s="95">
        <v>3.9</v>
      </c>
      <c r="I12" s="95">
        <v>-0.9</v>
      </c>
      <c r="J12" s="95">
        <v>-2.5</v>
      </c>
      <c r="K12" s="95">
        <v>13.5</v>
      </c>
      <c r="L12" s="95">
        <v>10.3</v>
      </c>
      <c r="M12" s="95">
        <v>18.8</v>
      </c>
      <c r="N12" s="97">
        <v>3.9</v>
      </c>
      <c r="O12" s="91"/>
    </row>
    <row r="13" spans="1:15" ht="18" customHeight="1">
      <c r="A13" s="103" t="s">
        <v>706</v>
      </c>
      <c r="B13" s="98" t="s">
        <v>707</v>
      </c>
      <c r="C13" s="98">
        <v>4.5999999999999996</v>
      </c>
      <c r="D13" s="98">
        <v>-6.6</v>
      </c>
      <c r="E13" s="98">
        <v>3.4</v>
      </c>
      <c r="F13" s="99">
        <v>2</v>
      </c>
      <c r="G13" s="98">
        <v>19.600000000000001</v>
      </c>
      <c r="H13" s="98">
        <v>3.2</v>
      </c>
      <c r="I13" s="98">
        <v>0.5</v>
      </c>
      <c r="J13" s="98">
        <v>37.6</v>
      </c>
      <c r="K13" s="98">
        <v>12.8</v>
      </c>
      <c r="L13" s="98">
        <v>3.4</v>
      </c>
      <c r="M13" s="98">
        <v>2.9</v>
      </c>
      <c r="N13" s="100">
        <v>-5</v>
      </c>
      <c r="O13" s="91"/>
    </row>
    <row r="14" spans="1:15" ht="18" customHeight="1">
      <c r="A14" s="102" t="s">
        <v>708</v>
      </c>
      <c r="B14" s="95" t="s">
        <v>709</v>
      </c>
      <c r="C14" s="95">
        <v>5.0999999999999996</v>
      </c>
      <c r="D14" s="95">
        <v>-8.1</v>
      </c>
      <c r="E14" s="95">
        <v>2.8</v>
      </c>
      <c r="F14" s="96">
        <v>9</v>
      </c>
      <c r="G14" s="95">
        <v>13.1</v>
      </c>
      <c r="H14" s="95">
        <v>8.8000000000000007</v>
      </c>
      <c r="I14" s="95">
        <v>1.9</v>
      </c>
      <c r="J14" s="95">
        <v>69.2</v>
      </c>
      <c r="K14" s="95">
        <v>16</v>
      </c>
      <c r="L14" s="95">
        <v>2.8</v>
      </c>
      <c r="M14" s="95">
        <v>0.3</v>
      </c>
      <c r="N14" s="97">
        <v>-7</v>
      </c>
      <c r="O14" s="91"/>
    </row>
    <row r="15" spans="1:15" ht="18" customHeight="1">
      <c r="A15" s="103" t="s">
        <v>710</v>
      </c>
      <c r="B15" s="98" t="s">
        <v>711</v>
      </c>
      <c r="C15" s="98">
        <v>5.8</v>
      </c>
      <c r="D15" s="98">
        <v>-10</v>
      </c>
      <c r="E15" s="98">
        <v>7.6</v>
      </c>
      <c r="F15" s="99">
        <v>2.9</v>
      </c>
      <c r="G15" s="98">
        <v>9.1</v>
      </c>
      <c r="H15" s="98">
        <v>4.3</v>
      </c>
      <c r="I15" s="98">
        <v>1.6</v>
      </c>
      <c r="J15" s="98">
        <v>39.5</v>
      </c>
      <c r="K15" s="98">
        <v>15.3</v>
      </c>
      <c r="L15" s="98">
        <v>4.2</v>
      </c>
      <c r="M15" s="98">
        <v>1.8</v>
      </c>
      <c r="N15" s="100">
        <v>-0.7</v>
      </c>
      <c r="O15" s="91"/>
    </row>
    <row r="16" spans="1:15" ht="18" customHeight="1">
      <c r="A16" s="102" t="s">
        <v>712</v>
      </c>
      <c r="B16" s="95" t="s">
        <v>713</v>
      </c>
      <c r="C16" s="95">
        <v>6.6</v>
      </c>
      <c r="D16" s="95">
        <v>-6.1</v>
      </c>
      <c r="E16" s="95">
        <v>7.5</v>
      </c>
      <c r="F16" s="96">
        <v>1.2</v>
      </c>
      <c r="G16" s="95">
        <v>11.2</v>
      </c>
      <c r="H16" s="95">
        <v>3.2</v>
      </c>
      <c r="I16" s="95">
        <v>0.5</v>
      </c>
      <c r="J16" s="95">
        <v>22.7</v>
      </c>
      <c r="K16" s="95">
        <v>19</v>
      </c>
      <c r="L16" s="95">
        <v>8.4</v>
      </c>
      <c r="M16" s="95">
        <v>12.2</v>
      </c>
      <c r="N16" s="97">
        <v>9.9</v>
      </c>
      <c r="O16" s="91"/>
    </row>
    <row r="17" spans="1:15" ht="18" customHeight="1">
      <c r="A17" s="103" t="s">
        <v>714</v>
      </c>
      <c r="B17" s="98" t="s">
        <v>715</v>
      </c>
      <c r="C17" s="98">
        <v>9.8000000000000007</v>
      </c>
      <c r="D17" s="98">
        <v>5.5</v>
      </c>
      <c r="E17" s="98">
        <v>7</v>
      </c>
      <c r="F17" s="99">
        <v>10.1</v>
      </c>
      <c r="G17" s="98">
        <v>16.5</v>
      </c>
      <c r="H17" s="98">
        <v>7</v>
      </c>
      <c r="I17" s="98">
        <v>6.3</v>
      </c>
      <c r="J17" s="98">
        <v>22</v>
      </c>
      <c r="K17" s="98">
        <v>23.9</v>
      </c>
      <c r="L17" s="98">
        <v>13.6</v>
      </c>
      <c r="M17" s="98">
        <v>22.9</v>
      </c>
      <c r="N17" s="100">
        <v>9.6</v>
      </c>
      <c r="O17" s="91"/>
    </row>
    <row r="18" spans="1:15" ht="18" customHeight="1">
      <c r="A18" s="102" t="s">
        <v>716</v>
      </c>
      <c r="B18" s="95" t="s">
        <v>717</v>
      </c>
      <c r="C18" s="95">
        <v>9.5</v>
      </c>
      <c r="D18" s="95">
        <v>4.7</v>
      </c>
      <c r="E18" s="95">
        <v>5.9</v>
      </c>
      <c r="F18" s="96">
        <v>11</v>
      </c>
      <c r="G18" s="95">
        <v>14.6</v>
      </c>
      <c r="H18" s="95">
        <v>10.8</v>
      </c>
      <c r="I18" s="95">
        <v>8</v>
      </c>
      <c r="J18" s="95">
        <v>36.1</v>
      </c>
      <c r="K18" s="95">
        <v>21.8</v>
      </c>
      <c r="L18" s="95">
        <v>13.6</v>
      </c>
      <c r="M18" s="95">
        <v>22.4</v>
      </c>
      <c r="N18" s="97">
        <v>11.7</v>
      </c>
      <c r="O18" s="91"/>
    </row>
    <row r="19" spans="1:15" ht="18" customHeight="1">
      <c r="A19" s="103" t="s">
        <v>718</v>
      </c>
      <c r="B19" s="98" t="s">
        <v>719</v>
      </c>
      <c r="C19" s="98">
        <v>10.5</v>
      </c>
      <c r="D19" s="98">
        <v>8.1999999999999993</v>
      </c>
      <c r="E19" s="98">
        <v>5.9</v>
      </c>
      <c r="F19" s="99">
        <v>11.6</v>
      </c>
      <c r="G19" s="98">
        <v>18.5</v>
      </c>
      <c r="H19" s="98">
        <v>12.8</v>
      </c>
      <c r="I19" s="98">
        <v>11.4</v>
      </c>
      <c r="J19" s="98">
        <v>30.8</v>
      </c>
      <c r="K19" s="98">
        <v>21.4</v>
      </c>
      <c r="L19" s="98">
        <v>14.3</v>
      </c>
      <c r="M19" s="98">
        <v>22.3</v>
      </c>
      <c r="N19" s="100">
        <v>11.2</v>
      </c>
      <c r="O19" s="91"/>
    </row>
    <row r="20" spans="1:15" ht="18" customHeight="1">
      <c r="A20" s="102" t="s">
        <v>720</v>
      </c>
      <c r="B20" s="95" t="s">
        <v>721</v>
      </c>
      <c r="C20" s="95">
        <v>7.9</v>
      </c>
      <c r="D20" s="95">
        <v>10.4</v>
      </c>
      <c r="E20" s="95">
        <v>5.0999999999999996</v>
      </c>
      <c r="F20" s="96">
        <v>-0.3</v>
      </c>
      <c r="G20" s="95">
        <v>12.3</v>
      </c>
      <c r="H20" s="95">
        <v>13.8</v>
      </c>
      <c r="I20" s="95">
        <v>10.7</v>
      </c>
      <c r="J20" s="95">
        <v>35.4</v>
      </c>
      <c r="K20" s="95">
        <v>11.1</v>
      </c>
      <c r="L20" s="95">
        <v>6.2</v>
      </c>
      <c r="M20" s="95">
        <v>3.1</v>
      </c>
      <c r="N20" s="97">
        <v>5</v>
      </c>
      <c r="O20" s="91"/>
    </row>
    <row r="21" spans="1:15" ht="18" customHeight="1">
      <c r="A21" s="103" t="s">
        <v>722</v>
      </c>
      <c r="B21" s="98" t="s">
        <v>723</v>
      </c>
      <c r="C21" s="98">
        <v>4.4000000000000004</v>
      </c>
      <c r="D21" s="98">
        <v>2.2000000000000002</v>
      </c>
      <c r="E21" s="98">
        <v>6.8</v>
      </c>
      <c r="F21" s="99">
        <v>-6.9</v>
      </c>
      <c r="G21" s="98">
        <v>-2.4</v>
      </c>
      <c r="H21" s="98">
        <v>11.7</v>
      </c>
      <c r="I21" s="98">
        <v>8.5</v>
      </c>
      <c r="J21" s="98">
        <v>16.7</v>
      </c>
      <c r="K21" s="98">
        <v>9.5</v>
      </c>
      <c r="L21" s="98">
        <v>3.9</v>
      </c>
      <c r="M21" s="98">
        <v>5.3</v>
      </c>
      <c r="N21" s="100">
        <v>-9.8000000000000007</v>
      </c>
      <c r="O21" s="91"/>
    </row>
    <row r="22" spans="1:15" ht="18" customHeight="1">
      <c r="A22" s="102" t="s">
        <v>724</v>
      </c>
      <c r="B22" s="95" t="s">
        <v>725</v>
      </c>
      <c r="C22" s="95">
        <v>7.2</v>
      </c>
      <c r="D22" s="95">
        <v>-0.4</v>
      </c>
      <c r="E22" s="95">
        <v>9.8000000000000007</v>
      </c>
      <c r="F22" s="96">
        <v>0.9</v>
      </c>
      <c r="G22" s="95">
        <v>6</v>
      </c>
      <c r="H22" s="95">
        <v>11.8</v>
      </c>
      <c r="I22" s="95">
        <v>10.7</v>
      </c>
      <c r="J22" s="95">
        <v>6</v>
      </c>
      <c r="K22" s="95">
        <v>7.5</v>
      </c>
      <c r="L22" s="95">
        <v>9.5</v>
      </c>
      <c r="M22" s="95">
        <v>16.8</v>
      </c>
      <c r="N22" s="97">
        <v>-3.8</v>
      </c>
      <c r="O22" s="91"/>
    </row>
    <row r="23" spans="1:15" ht="18" customHeight="1">
      <c r="A23" s="103" t="s">
        <v>726</v>
      </c>
      <c r="B23" s="98" t="s">
        <v>727</v>
      </c>
      <c r="C23" s="98">
        <v>11.5</v>
      </c>
      <c r="D23" s="98">
        <v>5.6</v>
      </c>
      <c r="E23" s="98">
        <v>10.4</v>
      </c>
      <c r="F23" s="99">
        <v>10.1</v>
      </c>
      <c r="G23" s="98">
        <v>20.6</v>
      </c>
      <c r="H23" s="98">
        <v>12.2</v>
      </c>
      <c r="I23" s="98">
        <v>8.1</v>
      </c>
      <c r="J23" s="98">
        <v>25.8</v>
      </c>
      <c r="K23" s="98">
        <v>6.1</v>
      </c>
      <c r="L23" s="98">
        <v>11.7</v>
      </c>
      <c r="M23" s="98">
        <v>11.6</v>
      </c>
      <c r="N23" s="100">
        <v>15.9</v>
      </c>
      <c r="O23" s="91"/>
    </row>
    <row r="24" spans="1:15" ht="18" customHeight="1">
      <c r="A24" s="102" t="s">
        <v>728</v>
      </c>
      <c r="B24" s="95" t="s">
        <v>729</v>
      </c>
      <c r="C24" s="95">
        <v>10.4</v>
      </c>
      <c r="D24" s="95">
        <v>7.5</v>
      </c>
      <c r="E24" s="95">
        <v>7.6</v>
      </c>
      <c r="F24" s="96">
        <v>11</v>
      </c>
      <c r="G24" s="95">
        <v>16.5</v>
      </c>
      <c r="H24" s="95">
        <v>11.6</v>
      </c>
      <c r="I24" s="95">
        <v>16.2</v>
      </c>
      <c r="J24" s="95">
        <v>23.1</v>
      </c>
      <c r="K24" s="95">
        <v>11.6</v>
      </c>
      <c r="L24" s="95">
        <v>12.6</v>
      </c>
      <c r="M24" s="95">
        <v>16.3</v>
      </c>
      <c r="N24" s="97">
        <v>15.4</v>
      </c>
      <c r="O24" s="91"/>
    </row>
    <row r="25" spans="1:15" ht="18" customHeight="1">
      <c r="A25" s="103" t="s">
        <v>730</v>
      </c>
      <c r="B25" s="98" t="s">
        <v>731</v>
      </c>
      <c r="C25" s="98">
        <v>7.3</v>
      </c>
      <c r="D25" s="98">
        <v>2.8</v>
      </c>
      <c r="E25" s="98">
        <v>3.9</v>
      </c>
      <c r="F25" s="99">
        <v>7.7</v>
      </c>
      <c r="G25" s="98">
        <v>17.8</v>
      </c>
      <c r="H25" s="98">
        <v>10.6</v>
      </c>
      <c r="I25" s="98">
        <v>8.6</v>
      </c>
      <c r="J25" s="98">
        <v>14.7</v>
      </c>
      <c r="K25" s="98">
        <v>6.5</v>
      </c>
      <c r="L25" s="98">
        <v>9.1999999999999993</v>
      </c>
      <c r="M25" s="98">
        <v>12</v>
      </c>
      <c r="N25" s="100">
        <v>12.6</v>
      </c>
      <c r="O25" s="91"/>
    </row>
    <row r="26" spans="1:15" ht="18" customHeight="1">
      <c r="A26" s="102" t="s">
        <v>732</v>
      </c>
      <c r="B26" s="95" t="s">
        <v>733</v>
      </c>
      <c r="C26" s="95">
        <v>6.1</v>
      </c>
      <c r="D26" s="95">
        <v>0.3</v>
      </c>
      <c r="E26" s="95">
        <v>4.2</v>
      </c>
      <c r="F26" s="96">
        <v>0.4</v>
      </c>
      <c r="G26" s="95">
        <v>15.6</v>
      </c>
      <c r="H26" s="95">
        <v>8.9</v>
      </c>
      <c r="I26" s="95">
        <v>3.1</v>
      </c>
      <c r="J26" s="95">
        <v>23.7</v>
      </c>
      <c r="K26" s="95">
        <v>2</v>
      </c>
      <c r="L26" s="95">
        <v>4.3</v>
      </c>
      <c r="M26" s="95">
        <v>1.1000000000000001</v>
      </c>
      <c r="N26" s="97">
        <v>6.2</v>
      </c>
      <c r="O26" s="91"/>
    </row>
    <row r="27" spans="1:15" ht="18" customHeight="1">
      <c r="A27" s="103" t="s">
        <v>734</v>
      </c>
      <c r="B27" s="98" t="s">
        <v>735</v>
      </c>
      <c r="C27" s="98">
        <v>9</v>
      </c>
      <c r="D27" s="98">
        <v>4.7</v>
      </c>
      <c r="E27" s="98">
        <v>9.5</v>
      </c>
      <c r="F27" s="99">
        <v>1.1000000000000001</v>
      </c>
      <c r="G27" s="98">
        <v>14</v>
      </c>
      <c r="H27" s="98">
        <v>10.9</v>
      </c>
      <c r="I27" s="98">
        <v>4</v>
      </c>
      <c r="J27" s="98">
        <v>17</v>
      </c>
      <c r="K27" s="98">
        <v>7.4</v>
      </c>
      <c r="L27" s="98">
        <v>7</v>
      </c>
      <c r="M27" s="98">
        <v>3.1</v>
      </c>
      <c r="N27" s="100">
        <v>9.3000000000000007</v>
      </c>
      <c r="O27" s="91"/>
    </row>
    <row r="28" spans="1:15" ht="18" customHeight="1">
      <c r="A28" s="102" t="s">
        <v>736</v>
      </c>
      <c r="B28" s="95" t="s">
        <v>737</v>
      </c>
      <c r="C28" s="95">
        <v>7.9</v>
      </c>
      <c r="D28" s="95">
        <v>8.9</v>
      </c>
      <c r="E28" s="95">
        <v>7.5</v>
      </c>
      <c r="F28" s="96">
        <v>5.5</v>
      </c>
      <c r="G28" s="95">
        <v>10.6</v>
      </c>
      <c r="H28" s="95">
        <v>9.6999999999999993</v>
      </c>
      <c r="I28" s="95">
        <v>6.9</v>
      </c>
      <c r="J28" s="95">
        <v>-0.9</v>
      </c>
      <c r="K28" s="95">
        <v>10.8</v>
      </c>
      <c r="L28" s="95">
        <v>8.9</v>
      </c>
      <c r="M28" s="95">
        <v>11.3</v>
      </c>
      <c r="N28" s="97">
        <v>6.8</v>
      </c>
      <c r="O28" s="91"/>
    </row>
    <row r="29" spans="1:15" ht="18" customHeight="1">
      <c r="A29" s="103" t="s">
        <v>738</v>
      </c>
      <c r="B29" s="98" t="s">
        <v>739</v>
      </c>
      <c r="C29" s="98">
        <v>3</v>
      </c>
      <c r="D29" s="98">
        <v>6.2</v>
      </c>
      <c r="E29" s="98">
        <v>0.3</v>
      </c>
      <c r="F29" s="99">
        <v>3</v>
      </c>
      <c r="G29" s="98">
        <v>3.7</v>
      </c>
      <c r="H29" s="98">
        <v>8.6</v>
      </c>
      <c r="I29" s="98">
        <v>4.3</v>
      </c>
      <c r="J29" s="98">
        <v>3.7</v>
      </c>
      <c r="K29" s="98">
        <v>9.6</v>
      </c>
      <c r="L29" s="98">
        <v>3.7</v>
      </c>
      <c r="M29" s="98">
        <v>4.2</v>
      </c>
      <c r="N29" s="100">
        <v>6.8</v>
      </c>
      <c r="O29" s="91"/>
    </row>
    <row r="30" spans="1:15" ht="18" customHeight="1">
      <c r="A30" s="102" t="s">
        <v>740</v>
      </c>
      <c r="B30" s="95" t="s">
        <v>741</v>
      </c>
      <c r="C30" s="95">
        <v>5.4</v>
      </c>
      <c r="D30" s="95">
        <v>6.4</v>
      </c>
      <c r="E30" s="95">
        <v>3.4</v>
      </c>
      <c r="F30" s="96">
        <v>3.8</v>
      </c>
      <c r="G30" s="95">
        <v>6</v>
      </c>
      <c r="H30" s="95">
        <v>11.5</v>
      </c>
      <c r="I30" s="95">
        <v>0.7</v>
      </c>
      <c r="J30" s="95">
        <v>9.9</v>
      </c>
      <c r="K30" s="95">
        <v>10.8</v>
      </c>
      <c r="L30" s="95">
        <v>3.5</v>
      </c>
      <c r="M30" s="95">
        <v>-1</v>
      </c>
      <c r="N30" s="97">
        <v>7</v>
      </c>
      <c r="O30" s="91"/>
    </row>
    <row r="31" spans="1:15" ht="18" customHeight="1">
      <c r="A31" s="103" t="s">
        <v>742</v>
      </c>
      <c r="B31" s="98" t="s">
        <v>743</v>
      </c>
      <c r="C31" s="98">
        <v>4.3</v>
      </c>
      <c r="D31" s="98">
        <v>4.0999999999999996</v>
      </c>
      <c r="E31" s="98">
        <v>3.5</v>
      </c>
      <c r="F31" s="99">
        <v>-0.7</v>
      </c>
      <c r="G31" s="98">
        <v>5.0999999999999996</v>
      </c>
      <c r="H31" s="98">
        <v>10.1</v>
      </c>
      <c r="I31" s="98">
        <v>-5.7</v>
      </c>
      <c r="J31" s="98">
        <v>-3</v>
      </c>
      <c r="K31" s="98">
        <v>9.6</v>
      </c>
      <c r="L31" s="98">
        <v>0.1</v>
      </c>
      <c r="M31" s="98">
        <v>-7.9</v>
      </c>
      <c r="N31" s="100">
        <v>2</v>
      </c>
      <c r="O31" s="91"/>
    </row>
    <row r="32" spans="1:15" ht="18" customHeight="1">
      <c r="A32" s="102" t="s">
        <v>744</v>
      </c>
      <c r="B32" s="95" t="s">
        <v>745</v>
      </c>
      <c r="C32" s="95">
        <v>0.4</v>
      </c>
      <c r="D32" s="95">
        <v>1.2</v>
      </c>
      <c r="E32" s="95">
        <v>-0.7</v>
      </c>
      <c r="F32" s="96">
        <v>-1.3</v>
      </c>
      <c r="G32" s="95">
        <v>-3.3</v>
      </c>
      <c r="H32" s="95">
        <v>8.1</v>
      </c>
      <c r="I32" s="95">
        <v>-9.9</v>
      </c>
      <c r="J32" s="95">
        <v>-0.5</v>
      </c>
      <c r="K32" s="95">
        <v>6.6</v>
      </c>
      <c r="L32" s="95">
        <v>-3.3</v>
      </c>
      <c r="M32" s="95">
        <v>-10.7</v>
      </c>
      <c r="N32" s="97">
        <v>-1.8</v>
      </c>
      <c r="O32" s="91"/>
    </row>
    <row r="33" spans="1:15" ht="18" customHeight="1">
      <c r="A33" s="103" t="s">
        <v>746</v>
      </c>
      <c r="B33" s="98" t="s">
        <v>747</v>
      </c>
      <c r="C33" s="98">
        <v>-2.2000000000000002</v>
      </c>
      <c r="D33" s="98">
        <v>-3.2</v>
      </c>
      <c r="E33" s="98">
        <v>-1.8</v>
      </c>
      <c r="F33" s="99">
        <v>-5</v>
      </c>
      <c r="G33" s="98">
        <v>-11.3</v>
      </c>
      <c r="H33" s="98">
        <v>5.0999999999999996</v>
      </c>
      <c r="I33" s="98">
        <v>-8.3000000000000007</v>
      </c>
      <c r="J33" s="98">
        <v>10</v>
      </c>
      <c r="K33" s="98">
        <v>3.9</v>
      </c>
      <c r="L33" s="98">
        <v>-6.4</v>
      </c>
      <c r="M33" s="98">
        <v>-15.7</v>
      </c>
      <c r="N33" s="100">
        <v>-4.7</v>
      </c>
      <c r="O33" s="91"/>
    </row>
    <row r="34" spans="1:15" ht="18" customHeight="1">
      <c r="A34" s="102" t="s">
        <v>748</v>
      </c>
      <c r="B34" s="95" t="s">
        <v>749</v>
      </c>
      <c r="C34" s="95">
        <v>-6.4</v>
      </c>
      <c r="D34" s="95">
        <v>-8.9</v>
      </c>
      <c r="E34" s="95">
        <v>-3.2</v>
      </c>
      <c r="F34" s="96">
        <v>-11.5</v>
      </c>
      <c r="G34" s="95">
        <v>-16.7</v>
      </c>
      <c r="H34" s="95">
        <v>1.1000000000000001</v>
      </c>
      <c r="I34" s="95">
        <v>-13.9</v>
      </c>
      <c r="J34" s="95">
        <v>-11.9</v>
      </c>
      <c r="K34" s="95">
        <v>-5.7</v>
      </c>
      <c r="L34" s="95">
        <v>-10.7</v>
      </c>
      <c r="M34" s="95">
        <v>-19.899999999999999</v>
      </c>
      <c r="N34" s="97">
        <v>-11.9</v>
      </c>
      <c r="O34" s="91"/>
    </row>
    <row r="35" spans="1:15" ht="18" customHeight="1">
      <c r="A35" s="103" t="s">
        <v>750</v>
      </c>
      <c r="B35" s="98" t="s">
        <v>751</v>
      </c>
      <c r="C35" s="98">
        <v>-6.9</v>
      </c>
      <c r="D35" s="98">
        <v>-9.8000000000000007</v>
      </c>
      <c r="E35" s="98">
        <v>-3.4</v>
      </c>
      <c r="F35" s="99">
        <v>-11.1</v>
      </c>
      <c r="G35" s="98">
        <v>-14.7</v>
      </c>
      <c r="H35" s="98">
        <v>0.2</v>
      </c>
      <c r="I35" s="98">
        <v>-17</v>
      </c>
      <c r="J35" s="98">
        <v>-16.2</v>
      </c>
      <c r="K35" s="98">
        <v>-12.3</v>
      </c>
      <c r="L35" s="98">
        <v>-9.3000000000000007</v>
      </c>
      <c r="M35" s="98">
        <v>-13.7</v>
      </c>
      <c r="N35" s="100">
        <v>-13</v>
      </c>
      <c r="O35" s="91"/>
    </row>
    <row r="36" spans="1:15" ht="18" customHeight="1">
      <c r="A36" s="102" t="s">
        <v>752</v>
      </c>
      <c r="B36" s="95" t="s">
        <v>753</v>
      </c>
      <c r="C36" s="95">
        <v>-5.6</v>
      </c>
      <c r="D36" s="95">
        <v>-8.6</v>
      </c>
      <c r="E36" s="95">
        <v>-2.8</v>
      </c>
      <c r="F36" s="96">
        <v>-10.7</v>
      </c>
      <c r="G36" s="95">
        <v>-10.4</v>
      </c>
      <c r="H36" s="95">
        <v>-4.3</v>
      </c>
      <c r="I36" s="95">
        <v>-14.9</v>
      </c>
      <c r="J36" s="95">
        <v>-8.1999999999999993</v>
      </c>
      <c r="K36" s="95">
        <v>-7</v>
      </c>
      <c r="L36" s="95">
        <v>-8.1</v>
      </c>
      <c r="M36" s="95">
        <v>-14.3</v>
      </c>
      <c r="N36" s="97">
        <v>-8.4</v>
      </c>
      <c r="O36" s="91"/>
    </row>
    <row r="37" spans="1:15" ht="18" customHeight="1">
      <c r="A37" s="103" t="s">
        <v>754</v>
      </c>
      <c r="B37" s="98" t="s">
        <v>755</v>
      </c>
      <c r="C37" s="98">
        <v>-0.2</v>
      </c>
      <c r="D37" s="98">
        <v>-3.5</v>
      </c>
      <c r="E37" s="98">
        <v>-0.6</v>
      </c>
      <c r="F37" s="99">
        <v>5.7</v>
      </c>
      <c r="G37" s="98">
        <v>5.8</v>
      </c>
      <c r="H37" s="98">
        <v>-0.9</v>
      </c>
      <c r="I37" s="98">
        <v>-3.7</v>
      </c>
      <c r="J37" s="98">
        <v>-2.4</v>
      </c>
      <c r="K37" s="98">
        <v>-0.9</v>
      </c>
      <c r="L37" s="98">
        <v>0.3</v>
      </c>
      <c r="M37" s="98">
        <v>-4.4000000000000004</v>
      </c>
      <c r="N37" s="100">
        <v>4.5999999999999996</v>
      </c>
      <c r="O37" s="91"/>
    </row>
    <row r="38" spans="1:15" ht="18" customHeight="1">
      <c r="A38" s="102" t="s">
        <v>756</v>
      </c>
      <c r="B38" s="95" t="s">
        <v>757</v>
      </c>
      <c r="C38" s="95">
        <v>4.2</v>
      </c>
      <c r="D38" s="95">
        <v>-3.1</v>
      </c>
      <c r="E38" s="95">
        <v>3.5</v>
      </c>
      <c r="F38" s="96">
        <v>9.1999999999999993</v>
      </c>
      <c r="G38" s="95">
        <v>13.1</v>
      </c>
      <c r="H38" s="95">
        <v>5.8</v>
      </c>
      <c r="I38" s="95">
        <v>-4.5999999999999996</v>
      </c>
      <c r="J38" s="95">
        <v>-3.8</v>
      </c>
      <c r="K38" s="95">
        <v>4.7</v>
      </c>
      <c r="L38" s="95">
        <v>7.6</v>
      </c>
      <c r="M38" s="95">
        <v>10</v>
      </c>
      <c r="N38" s="97">
        <v>13.6</v>
      </c>
      <c r="O38" s="91"/>
    </row>
    <row r="39" spans="1:15" ht="18" customHeight="1">
      <c r="A39" s="103" t="s">
        <v>758</v>
      </c>
      <c r="B39" s="98" t="s">
        <v>759</v>
      </c>
      <c r="C39" s="98">
        <v>3</v>
      </c>
      <c r="D39" s="98">
        <v>-6</v>
      </c>
      <c r="E39" s="98">
        <v>5.4</v>
      </c>
      <c r="F39" s="99">
        <v>-2.9</v>
      </c>
      <c r="G39" s="98">
        <v>0.6</v>
      </c>
      <c r="H39" s="98">
        <v>5.7</v>
      </c>
      <c r="I39" s="98">
        <v>-8.8000000000000007</v>
      </c>
      <c r="J39" s="98">
        <v>-0.3</v>
      </c>
      <c r="K39" s="98">
        <v>7.9</v>
      </c>
      <c r="L39" s="98">
        <v>5.9</v>
      </c>
      <c r="M39" s="98">
        <v>16.5</v>
      </c>
      <c r="N39" s="100">
        <v>4.9000000000000004</v>
      </c>
      <c r="O39" s="91"/>
    </row>
    <row r="40" spans="1:15" ht="18" customHeight="1">
      <c r="A40" s="102" t="s">
        <v>760</v>
      </c>
      <c r="B40" s="95" t="s">
        <v>761</v>
      </c>
      <c r="C40" s="95">
        <v>1.7</v>
      </c>
      <c r="D40" s="95">
        <v>-3.9</v>
      </c>
      <c r="E40" s="95">
        <v>2.2999999999999998</v>
      </c>
      <c r="F40" s="96">
        <v>0.6</v>
      </c>
      <c r="G40" s="95">
        <v>-3</v>
      </c>
      <c r="H40" s="95">
        <v>6</v>
      </c>
      <c r="I40" s="95">
        <v>-20.9</v>
      </c>
      <c r="J40" s="95">
        <v>0.6</v>
      </c>
      <c r="K40" s="95">
        <v>7.4</v>
      </c>
      <c r="L40" s="95">
        <v>4.3</v>
      </c>
      <c r="M40" s="95">
        <v>13.8</v>
      </c>
      <c r="N40" s="97">
        <v>2.2999999999999998</v>
      </c>
      <c r="O40" s="91"/>
    </row>
    <row r="41" spans="1:15" ht="18" customHeight="1">
      <c r="A41" s="103" t="s">
        <v>762</v>
      </c>
      <c r="B41" s="98" t="s">
        <v>763</v>
      </c>
      <c r="C41" s="98">
        <v>0.6</v>
      </c>
      <c r="D41" s="98">
        <v>0.5</v>
      </c>
      <c r="E41" s="98">
        <v>-0.3</v>
      </c>
      <c r="F41" s="99">
        <v>-0.6</v>
      </c>
      <c r="G41" s="98">
        <v>-1.1000000000000001</v>
      </c>
      <c r="H41" s="98">
        <v>6.2</v>
      </c>
      <c r="I41" s="98">
        <v>-27</v>
      </c>
      <c r="J41" s="98">
        <v>-0.1</v>
      </c>
      <c r="K41" s="98">
        <v>4.4000000000000004</v>
      </c>
      <c r="L41" s="98">
        <v>3.2</v>
      </c>
      <c r="M41" s="98">
        <v>10.9</v>
      </c>
      <c r="N41" s="100">
        <v>3.8</v>
      </c>
      <c r="O41" s="91"/>
    </row>
    <row r="42" spans="1:15" ht="18" customHeight="1">
      <c r="A42" s="102" t="s">
        <v>764</v>
      </c>
      <c r="B42" s="95" t="s">
        <v>765</v>
      </c>
      <c r="C42" s="95">
        <v>3</v>
      </c>
      <c r="D42" s="95">
        <v>0.7</v>
      </c>
      <c r="E42" s="95">
        <v>1</v>
      </c>
      <c r="F42" s="96">
        <v>0.8</v>
      </c>
      <c r="G42" s="95">
        <v>8</v>
      </c>
      <c r="H42" s="95">
        <v>7.4</v>
      </c>
      <c r="I42" s="95">
        <v>-11.9</v>
      </c>
      <c r="J42" s="95">
        <v>1.6</v>
      </c>
      <c r="K42" s="95">
        <v>7.4</v>
      </c>
      <c r="L42" s="95">
        <v>4.5</v>
      </c>
      <c r="M42" s="95">
        <v>9.1999999999999993</v>
      </c>
      <c r="N42" s="97">
        <v>4.5999999999999996</v>
      </c>
      <c r="O42" s="91"/>
    </row>
    <row r="43" spans="1:15" ht="18" customHeight="1">
      <c r="A43" s="103" t="s">
        <v>766</v>
      </c>
      <c r="B43" s="98" t="s">
        <v>767</v>
      </c>
      <c r="C43" s="98">
        <v>-3.2</v>
      </c>
      <c r="D43" s="98">
        <v>-12.3</v>
      </c>
      <c r="E43" s="98">
        <v>5.4</v>
      </c>
      <c r="F43" s="99">
        <v>-38.700000000000003</v>
      </c>
      <c r="G43" s="98">
        <v>-1.4</v>
      </c>
      <c r="H43" s="98">
        <v>3.6</v>
      </c>
      <c r="I43" s="98">
        <v>-28.8</v>
      </c>
      <c r="J43" s="98">
        <v>-22.9</v>
      </c>
      <c r="K43" s="98">
        <v>-10.6</v>
      </c>
      <c r="L43" s="98">
        <v>-7.7</v>
      </c>
      <c r="M43" s="98">
        <v>-22.7</v>
      </c>
      <c r="N43" s="100">
        <v>-2</v>
      </c>
      <c r="O43" s="91"/>
    </row>
    <row r="44" spans="1:15" ht="18" customHeight="1">
      <c r="A44" s="102" t="s">
        <v>768</v>
      </c>
      <c r="B44" s="95" t="s">
        <v>769</v>
      </c>
      <c r="C44" s="95">
        <v>5.0999999999999996</v>
      </c>
      <c r="D44" s="95">
        <v>-7.2</v>
      </c>
      <c r="E44" s="95">
        <v>4.2</v>
      </c>
      <c r="F44" s="96">
        <v>-9.8000000000000007</v>
      </c>
      <c r="G44" s="95">
        <v>20.7</v>
      </c>
      <c r="H44" s="95">
        <v>12.7</v>
      </c>
      <c r="I44" s="95">
        <v>-32.700000000000003</v>
      </c>
      <c r="J44" s="95">
        <v>-9.6999999999999993</v>
      </c>
      <c r="K44" s="95">
        <v>12.9</v>
      </c>
      <c r="L44" s="95">
        <v>4.2</v>
      </c>
      <c r="M44" s="95">
        <v>-5.3</v>
      </c>
      <c r="N44" s="97">
        <v>22.5</v>
      </c>
      <c r="O44" s="91"/>
    </row>
    <row r="45" spans="1:15" ht="18" customHeight="1">
      <c r="A45" s="103" t="s">
        <v>770</v>
      </c>
      <c r="B45" s="98" t="s">
        <v>771</v>
      </c>
      <c r="C45" s="98">
        <v>6.7</v>
      </c>
      <c r="D45" s="98">
        <v>4</v>
      </c>
      <c r="E45" s="98">
        <v>-2.7</v>
      </c>
      <c r="F45" s="99">
        <v>32.5</v>
      </c>
      <c r="G45" s="98">
        <v>11</v>
      </c>
      <c r="H45" s="98">
        <v>16.2</v>
      </c>
      <c r="I45" s="98">
        <v>-22.8</v>
      </c>
      <c r="J45" s="98">
        <v>5.9</v>
      </c>
      <c r="K45" s="98">
        <v>31.6</v>
      </c>
      <c r="L45" s="98">
        <v>12.3</v>
      </c>
      <c r="M45" s="98">
        <v>27.5</v>
      </c>
      <c r="N45" s="100">
        <v>21.5</v>
      </c>
      <c r="O45" s="91"/>
    </row>
    <row r="46" spans="1:15" ht="18" customHeight="1">
      <c r="A46" s="102" t="s">
        <v>772</v>
      </c>
      <c r="B46" s="95" t="s">
        <v>773</v>
      </c>
      <c r="C46" s="95">
        <v>-3</v>
      </c>
      <c r="D46" s="95">
        <v>-3.1</v>
      </c>
      <c r="E46" s="95">
        <v>-2.6</v>
      </c>
      <c r="F46" s="96">
        <v>3.7</v>
      </c>
      <c r="G46" s="95">
        <v>-19.399999999999999</v>
      </c>
      <c r="H46" s="95">
        <v>4.3</v>
      </c>
      <c r="I46" s="95">
        <v>-9.5</v>
      </c>
      <c r="J46" s="95">
        <v>-8.5</v>
      </c>
      <c r="K46" s="95">
        <v>0.8</v>
      </c>
      <c r="L46" s="95">
        <v>-1.7</v>
      </c>
      <c r="M46" s="95">
        <v>5.5</v>
      </c>
      <c r="N46" s="97">
        <v>-8.1</v>
      </c>
      <c r="O46" s="91"/>
    </row>
    <row r="47" spans="1:15" ht="18" customHeight="1">
      <c r="A47" s="103" t="s">
        <v>774</v>
      </c>
      <c r="B47" s="98" t="s">
        <v>775</v>
      </c>
      <c r="C47" s="98">
        <v>1.4</v>
      </c>
      <c r="D47" s="98">
        <v>5.0999999999999996</v>
      </c>
      <c r="E47" s="98">
        <v>0.5</v>
      </c>
      <c r="F47" s="99">
        <v>17.2</v>
      </c>
      <c r="G47" s="98">
        <v>-9.3000000000000007</v>
      </c>
      <c r="H47" s="98">
        <v>8.1</v>
      </c>
      <c r="I47" s="98">
        <v>18.399999999999999</v>
      </c>
      <c r="J47" s="98">
        <v>0.7</v>
      </c>
      <c r="K47" s="98">
        <v>-2.8</v>
      </c>
      <c r="L47" s="98">
        <v>0.3</v>
      </c>
      <c r="M47" s="98">
        <v>0.4</v>
      </c>
      <c r="N47" s="100">
        <v>-7.4</v>
      </c>
      <c r="O47" s="91"/>
    </row>
    <row r="48" spans="1:15" ht="18" customHeight="1">
      <c r="A48" s="102" t="str">
        <f t="shared" ref="A46:A84" si="0">IF(C48="-","",RIGHT(B48,7)&amp;" "&amp;LEFT(B48,4))</f>
        <v xml:space="preserve"> 2º Sem 2022</v>
      </c>
      <c r="B48" s="95" t="str">
        <f>'[4]GRAF - SEMESTRAL'!S46</f>
        <v>2022 2º Sem</v>
      </c>
      <c r="C48" s="95" t="str">
        <f>VLOOKUP($B48,'[4]GRAF - SEMESTRAL'!$S$3:$AE$82,C$2,0)</f>
        <v/>
      </c>
      <c r="D48" s="95" t="str">
        <f>VLOOKUP($B48,'[4]GRAF - SEMESTRAL'!$S$3:$AE$82,D$2,0)</f>
        <v/>
      </c>
      <c r="E48" s="95" t="str">
        <f>VLOOKUP($B48,'[4]GRAF - SEMESTRAL'!$S$3:$AE$82,E$2,0)</f>
        <v/>
      </c>
      <c r="F48" s="96" t="str">
        <f>VLOOKUP($B48,'[4]GRAF - SEMESTRAL'!$S$3:$AE$82,F$2,0)</f>
        <v/>
      </c>
      <c r="G48" s="95" t="str">
        <f>VLOOKUP($B48,'[4]GRAF - SEMESTRAL'!$S$3:$AE$82,G$2,0)</f>
        <v/>
      </c>
      <c r="H48" s="95" t="str">
        <f>VLOOKUP($B48,'[4]GRAF - SEMESTRAL'!$S$3:$AE$82,H$2,0)</f>
        <v/>
      </c>
      <c r="I48" s="95" t="str">
        <f>VLOOKUP($B48,'[4]GRAF - SEMESTRAL'!$S$3:$AE$82,I$2,0)</f>
        <v/>
      </c>
      <c r="J48" s="95" t="str">
        <f>VLOOKUP($B48,'[4]GRAF - SEMESTRAL'!$S$3:$AE$82,J$2,0)</f>
        <v/>
      </c>
      <c r="K48" s="95" t="str">
        <f>VLOOKUP($B48,'[4]GRAF - SEMESTRAL'!$S$3:$AE$82,K$2,0)</f>
        <v/>
      </c>
      <c r="L48" s="95" t="str">
        <f>VLOOKUP($B48,'[4]GRAF - SEMESTRAL'!$S$3:$AE$82,L$2,0)</f>
        <v/>
      </c>
      <c r="M48" s="95" t="str">
        <f>VLOOKUP($B48,'[4]GRAF - SEMESTRAL'!$S$3:$AE$82,M$2,0)</f>
        <v/>
      </c>
      <c r="N48" s="97" t="str">
        <f>VLOOKUP($B48,'[4]GRAF - SEMESTRAL'!$S$3:$AE$82,N$2,0)</f>
        <v/>
      </c>
      <c r="O48" s="91"/>
    </row>
    <row r="49" spans="1:15" ht="18" customHeight="1">
      <c r="A49" s="103" t="str">
        <f t="shared" si="0"/>
        <v xml:space="preserve"> 1º Sem 2023</v>
      </c>
      <c r="B49" s="98" t="str">
        <f>'[4]GRAF - SEMESTRAL'!S47</f>
        <v>2023 1º Sem</v>
      </c>
      <c r="C49" s="98" t="str">
        <f>VLOOKUP($B49,'[4]GRAF - SEMESTRAL'!$S$3:$AE$82,C$2,0)</f>
        <v/>
      </c>
      <c r="D49" s="98" t="str">
        <f>VLOOKUP($B49,'[4]GRAF - SEMESTRAL'!$S$3:$AE$82,D$2,0)</f>
        <v/>
      </c>
      <c r="E49" s="98" t="str">
        <f>VLOOKUP($B49,'[4]GRAF - SEMESTRAL'!$S$3:$AE$82,E$2,0)</f>
        <v/>
      </c>
      <c r="F49" s="99" t="str">
        <f>VLOOKUP($B49,'[4]GRAF - SEMESTRAL'!$S$3:$AE$82,F$2,0)</f>
        <v/>
      </c>
      <c r="G49" s="98" t="str">
        <f>VLOOKUP($B49,'[4]GRAF - SEMESTRAL'!$S$3:$AE$82,G$2,0)</f>
        <v/>
      </c>
      <c r="H49" s="98" t="str">
        <f>VLOOKUP($B49,'[4]GRAF - SEMESTRAL'!$S$3:$AE$82,H$2,0)</f>
        <v/>
      </c>
      <c r="I49" s="98" t="str">
        <f>VLOOKUP($B49,'[4]GRAF - SEMESTRAL'!$S$3:$AE$82,I$2,0)</f>
        <v/>
      </c>
      <c r="J49" s="98" t="str">
        <f>VLOOKUP($B49,'[4]GRAF - SEMESTRAL'!$S$3:$AE$82,J$2,0)</f>
        <v/>
      </c>
      <c r="K49" s="98" t="str">
        <f>VLOOKUP($B49,'[4]GRAF - SEMESTRAL'!$S$3:$AE$82,K$2,0)</f>
        <v/>
      </c>
      <c r="L49" s="98" t="str">
        <f>VLOOKUP($B49,'[4]GRAF - SEMESTRAL'!$S$3:$AE$82,L$2,0)</f>
        <v/>
      </c>
      <c r="M49" s="98" t="str">
        <f>VLOOKUP($B49,'[4]GRAF - SEMESTRAL'!$S$3:$AE$82,M$2,0)</f>
        <v/>
      </c>
      <c r="N49" s="100" t="str">
        <f>VLOOKUP($B49,'[4]GRAF - SEMESTRAL'!$S$3:$AE$82,N$2,0)</f>
        <v/>
      </c>
      <c r="O49" s="91"/>
    </row>
    <row r="50" spans="1:15" ht="18" customHeight="1">
      <c r="A50" s="102" t="str">
        <f t="shared" si="0"/>
        <v xml:space="preserve"> 2º Sem 2023</v>
      </c>
      <c r="B50" s="95" t="str">
        <f>'[4]GRAF - SEMESTRAL'!S48</f>
        <v>2023 2º Sem</v>
      </c>
      <c r="C50" s="95" t="str">
        <f>VLOOKUP($B50,'[4]GRAF - SEMESTRAL'!$S$3:$AE$82,C$2,0)</f>
        <v/>
      </c>
      <c r="D50" s="95" t="str">
        <f>VLOOKUP($B50,'[4]GRAF - SEMESTRAL'!$S$3:$AE$82,D$2,0)</f>
        <v/>
      </c>
      <c r="E50" s="95" t="str">
        <f>VLOOKUP($B50,'[4]GRAF - SEMESTRAL'!$S$3:$AE$82,E$2,0)</f>
        <v/>
      </c>
      <c r="F50" s="96" t="str">
        <f>VLOOKUP($B50,'[4]GRAF - SEMESTRAL'!$S$3:$AE$82,F$2,0)</f>
        <v/>
      </c>
      <c r="G50" s="95" t="str">
        <f>VLOOKUP($B50,'[4]GRAF - SEMESTRAL'!$S$3:$AE$82,G$2,0)</f>
        <v/>
      </c>
      <c r="H50" s="95" t="str">
        <f>VLOOKUP($B50,'[4]GRAF - SEMESTRAL'!$S$3:$AE$82,H$2,0)</f>
        <v/>
      </c>
      <c r="I50" s="95" t="str">
        <f>VLOOKUP($B50,'[4]GRAF - SEMESTRAL'!$S$3:$AE$82,I$2,0)</f>
        <v/>
      </c>
      <c r="J50" s="95" t="str">
        <f>VLOOKUP($B50,'[4]GRAF - SEMESTRAL'!$S$3:$AE$82,J$2,0)</f>
        <v/>
      </c>
      <c r="K50" s="95" t="str">
        <f>VLOOKUP($B50,'[4]GRAF - SEMESTRAL'!$S$3:$AE$82,K$2,0)</f>
        <v/>
      </c>
      <c r="L50" s="95" t="str">
        <f>VLOOKUP($B50,'[4]GRAF - SEMESTRAL'!$S$3:$AE$82,L$2,0)</f>
        <v/>
      </c>
      <c r="M50" s="95" t="str">
        <f>VLOOKUP($B50,'[4]GRAF - SEMESTRAL'!$S$3:$AE$82,M$2,0)</f>
        <v/>
      </c>
      <c r="N50" s="97" t="str">
        <f>VLOOKUP($B50,'[4]GRAF - SEMESTRAL'!$S$3:$AE$82,N$2,0)</f>
        <v/>
      </c>
      <c r="O50" s="91"/>
    </row>
    <row r="51" spans="1:15" ht="18" customHeight="1">
      <c r="A51" s="103" t="str">
        <f t="shared" si="0"/>
        <v xml:space="preserve"> 1º Sem 2024</v>
      </c>
      <c r="B51" s="98" t="str">
        <f>'[4]GRAF - SEMESTRAL'!S49</f>
        <v>2024 1º Sem</v>
      </c>
      <c r="C51" s="98" t="str">
        <f>VLOOKUP($B51,'[4]GRAF - SEMESTRAL'!$S$3:$AE$82,C$2,0)</f>
        <v/>
      </c>
      <c r="D51" s="98" t="str">
        <f>VLOOKUP($B51,'[4]GRAF - SEMESTRAL'!$S$3:$AE$82,D$2,0)</f>
        <v/>
      </c>
      <c r="E51" s="98" t="str">
        <f>VLOOKUP($B51,'[4]GRAF - SEMESTRAL'!$S$3:$AE$82,E$2,0)</f>
        <v/>
      </c>
      <c r="F51" s="99" t="str">
        <f>VLOOKUP($B51,'[4]GRAF - SEMESTRAL'!$S$3:$AE$82,F$2,0)</f>
        <v/>
      </c>
      <c r="G51" s="98" t="str">
        <f>VLOOKUP($B51,'[4]GRAF - SEMESTRAL'!$S$3:$AE$82,G$2,0)</f>
        <v/>
      </c>
      <c r="H51" s="98" t="str">
        <f>VLOOKUP($B51,'[4]GRAF - SEMESTRAL'!$S$3:$AE$82,H$2,0)</f>
        <v/>
      </c>
      <c r="I51" s="98" t="str">
        <f>VLOOKUP($B51,'[4]GRAF - SEMESTRAL'!$S$3:$AE$82,I$2,0)</f>
        <v/>
      </c>
      <c r="J51" s="98" t="str">
        <f>VLOOKUP($B51,'[4]GRAF - SEMESTRAL'!$S$3:$AE$82,J$2,0)</f>
        <v/>
      </c>
      <c r="K51" s="98" t="str">
        <f>VLOOKUP($B51,'[4]GRAF - SEMESTRAL'!$S$3:$AE$82,K$2,0)</f>
        <v/>
      </c>
      <c r="L51" s="98" t="str">
        <f>VLOOKUP($B51,'[4]GRAF - SEMESTRAL'!$S$3:$AE$82,L$2,0)</f>
        <v/>
      </c>
      <c r="M51" s="98" t="str">
        <f>VLOOKUP($B51,'[4]GRAF - SEMESTRAL'!$S$3:$AE$82,M$2,0)</f>
        <v/>
      </c>
      <c r="N51" s="100" t="str">
        <f>VLOOKUP($B51,'[4]GRAF - SEMESTRAL'!$S$3:$AE$82,N$2,0)</f>
        <v/>
      </c>
      <c r="O51" s="91"/>
    </row>
    <row r="52" spans="1:15" ht="18" customHeight="1">
      <c r="A52" s="102" t="str">
        <f t="shared" si="0"/>
        <v xml:space="preserve"> 2º Sem 2024</v>
      </c>
      <c r="B52" s="95" t="str">
        <f>'[4]GRAF - SEMESTRAL'!S50</f>
        <v>2024 2º Sem</v>
      </c>
      <c r="C52" s="95" t="str">
        <f>VLOOKUP($B52,'[4]GRAF - SEMESTRAL'!$S$3:$AE$82,C$2,0)</f>
        <v/>
      </c>
      <c r="D52" s="95" t="str">
        <f>VLOOKUP($B52,'[4]GRAF - SEMESTRAL'!$S$3:$AE$82,D$2,0)</f>
        <v/>
      </c>
      <c r="E52" s="95" t="str">
        <f>VLOOKUP($B52,'[4]GRAF - SEMESTRAL'!$S$3:$AE$82,E$2,0)</f>
        <v/>
      </c>
      <c r="F52" s="96" t="str">
        <f>VLOOKUP($B52,'[4]GRAF - SEMESTRAL'!$S$3:$AE$82,F$2,0)</f>
        <v/>
      </c>
      <c r="G52" s="95" t="str">
        <f>VLOOKUP($B52,'[4]GRAF - SEMESTRAL'!$S$3:$AE$82,G$2,0)</f>
        <v/>
      </c>
      <c r="H52" s="95" t="str">
        <f>VLOOKUP($B52,'[4]GRAF - SEMESTRAL'!$S$3:$AE$82,H$2,0)</f>
        <v/>
      </c>
      <c r="I52" s="95" t="str">
        <f>VLOOKUP($B52,'[4]GRAF - SEMESTRAL'!$S$3:$AE$82,I$2,0)</f>
        <v/>
      </c>
      <c r="J52" s="95" t="str">
        <f>VLOOKUP($B52,'[4]GRAF - SEMESTRAL'!$S$3:$AE$82,J$2,0)</f>
        <v/>
      </c>
      <c r="K52" s="95" t="str">
        <f>VLOOKUP($B52,'[4]GRAF - SEMESTRAL'!$S$3:$AE$82,K$2,0)</f>
        <v/>
      </c>
      <c r="L52" s="95" t="str">
        <f>VLOOKUP($B52,'[4]GRAF - SEMESTRAL'!$S$3:$AE$82,L$2,0)</f>
        <v/>
      </c>
      <c r="M52" s="95" t="str">
        <f>VLOOKUP($B52,'[4]GRAF - SEMESTRAL'!$S$3:$AE$82,M$2,0)</f>
        <v/>
      </c>
      <c r="N52" s="97" t="str">
        <f>VLOOKUP($B52,'[4]GRAF - SEMESTRAL'!$S$3:$AE$82,N$2,0)</f>
        <v/>
      </c>
      <c r="O52" s="91"/>
    </row>
    <row r="53" spans="1:15" ht="18" customHeight="1">
      <c r="A53" s="103" t="str">
        <f t="shared" si="0"/>
        <v xml:space="preserve"> 1º Sem 2025</v>
      </c>
      <c r="B53" s="98" t="str">
        <f>'[4]GRAF - SEMESTRAL'!S51</f>
        <v>2025 1º Sem</v>
      </c>
      <c r="C53" s="98" t="str">
        <f>VLOOKUP($B53,'[4]GRAF - SEMESTRAL'!$S$3:$AE$82,C$2,0)</f>
        <v/>
      </c>
      <c r="D53" s="98" t="str">
        <f>VLOOKUP($B53,'[4]GRAF - SEMESTRAL'!$S$3:$AE$82,D$2,0)</f>
        <v/>
      </c>
      <c r="E53" s="98" t="str">
        <f>VLOOKUP($B53,'[4]GRAF - SEMESTRAL'!$S$3:$AE$82,E$2,0)</f>
        <v/>
      </c>
      <c r="F53" s="99" t="str">
        <f>VLOOKUP($B53,'[4]GRAF - SEMESTRAL'!$S$3:$AE$82,F$2,0)</f>
        <v/>
      </c>
      <c r="G53" s="98" t="str">
        <f>VLOOKUP($B53,'[4]GRAF - SEMESTRAL'!$S$3:$AE$82,G$2,0)</f>
        <v/>
      </c>
      <c r="H53" s="98" t="str">
        <f>VLOOKUP($B53,'[4]GRAF - SEMESTRAL'!$S$3:$AE$82,H$2,0)</f>
        <v/>
      </c>
      <c r="I53" s="98" t="str">
        <f>VLOOKUP($B53,'[4]GRAF - SEMESTRAL'!$S$3:$AE$82,I$2,0)</f>
        <v/>
      </c>
      <c r="J53" s="98" t="str">
        <f>VLOOKUP($B53,'[4]GRAF - SEMESTRAL'!$S$3:$AE$82,J$2,0)</f>
        <v/>
      </c>
      <c r="K53" s="98" t="str">
        <f>VLOOKUP($B53,'[4]GRAF - SEMESTRAL'!$S$3:$AE$82,K$2,0)</f>
        <v/>
      </c>
      <c r="L53" s="98" t="str">
        <f>VLOOKUP($B53,'[4]GRAF - SEMESTRAL'!$S$3:$AE$82,L$2,0)</f>
        <v/>
      </c>
      <c r="M53" s="98" t="str">
        <f>VLOOKUP($B53,'[4]GRAF - SEMESTRAL'!$S$3:$AE$82,M$2,0)</f>
        <v/>
      </c>
      <c r="N53" s="100" t="str">
        <f>VLOOKUP($B53,'[4]GRAF - SEMESTRAL'!$S$3:$AE$82,N$2,0)</f>
        <v/>
      </c>
      <c r="O53" s="91"/>
    </row>
    <row r="54" spans="1:15" ht="18" customHeight="1">
      <c r="A54" s="102" t="str">
        <f t="shared" si="0"/>
        <v xml:space="preserve"> 2º Sem 2025</v>
      </c>
      <c r="B54" s="95" t="str">
        <f>'[4]GRAF - SEMESTRAL'!S52</f>
        <v>2025 2º Sem</v>
      </c>
      <c r="C54" s="95" t="str">
        <f>VLOOKUP($B54,'[4]GRAF - SEMESTRAL'!$S$3:$AE$82,C$2,0)</f>
        <v/>
      </c>
      <c r="D54" s="95" t="str">
        <f>VLOOKUP($B54,'[4]GRAF - SEMESTRAL'!$S$3:$AE$82,D$2,0)</f>
        <v/>
      </c>
      <c r="E54" s="95" t="str">
        <f>VLOOKUP($B54,'[4]GRAF - SEMESTRAL'!$S$3:$AE$82,E$2,0)</f>
        <v/>
      </c>
      <c r="F54" s="96" t="str">
        <f>VLOOKUP($B54,'[4]GRAF - SEMESTRAL'!$S$3:$AE$82,F$2,0)</f>
        <v/>
      </c>
      <c r="G54" s="95" t="str">
        <f>VLOOKUP($B54,'[4]GRAF - SEMESTRAL'!$S$3:$AE$82,G$2,0)</f>
        <v/>
      </c>
      <c r="H54" s="95" t="str">
        <f>VLOOKUP($B54,'[4]GRAF - SEMESTRAL'!$S$3:$AE$82,H$2,0)</f>
        <v/>
      </c>
      <c r="I54" s="95" t="str">
        <f>VLOOKUP($B54,'[4]GRAF - SEMESTRAL'!$S$3:$AE$82,I$2,0)</f>
        <v/>
      </c>
      <c r="J54" s="95" t="str">
        <f>VLOOKUP($B54,'[4]GRAF - SEMESTRAL'!$S$3:$AE$82,J$2,0)</f>
        <v/>
      </c>
      <c r="K54" s="95" t="str">
        <f>VLOOKUP($B54,'[4]GRAF - SEMESTRAL'!$S$3:$AE$82,K$2,0)</f>
        <v/>
      </c>
      <c r="L54" s="95" t="str">
        <f>VLOOKUP($B54,'[4]GRAF - SEMESTRAL'!$S$3:$AE$82,L$2,0)</f>
        <v/>
      </c>
      <c r="M54" s="95" t="str">
        <f>VLOOKUP($B54,'[4]GRAF - SEMESTRAL'!$S$3:$AE$82,M$2,0)</f>
        <v/>
      </c>
      <c r="N54" s="97" t="str">
        <f>VLOOKUP($B54,'[4]GRAF - SEMESTRAL'!$S$3:$AE$82,N$2,0)</f>
        <v/>
      </c>
      <c r="O54" s="91"/>
    </row>
    <row r="55" spans="1:15" ht="18" customHeight="1">
      <c r="A55" s="103" t="str">
        <f t="shared" si="0"/>
        <v xml:space="preserve"> 1º Sem 2026</v>
      </c>
      <c r="B55" s="98" t="str">
        <f>'[4]GRAF - SEMESTRAL'!S53</f>
        <v>2026 1º Sem</v>
      </c>
      <c r="C55" s="98" t="str">
        <f>VLOOKUP($B55,'[4]GRAF - SEMESTRAL'!$S$3:$AE$82,C$2,0)</f>
        <v/>
      </c>
      <c r="D55" s="98" t="str">
        <f>VLOOKUP($B55,'[4]GRAF - SEMESTRAL'!$S$3:$AE$82,D$2,0)</f>
        <v/>
      </c>
      <c r="E55" s="98" t="str">
        <f>VLOOKUP($B55,'[4]GRAF - SEMESTRAL'!$S$3:$AE$82,E$2,0)</f>
        <v/>
      </c>
      <c r="F55" s="99" t="str">
        <f>VLOOKUP($B55,'[4]GRAF - SEMESTRAL'!$S$3:$AE$82,F$2,0)</f>
        <v/>
      </c>
      <c r="G55" s="98" t="str">
        <f>VLOOKUP($B55,'[4]GRAF - SEMESTRAL'!$S$3:$AE$82,G$2,0)</f>
        <v/>
      </c>
      <c r="H55" s="98" t="str">
        <f>VLOOKUP($B55,'[4]GRAF - SEMESTRAL'!$S$3:$AE$82,H$2,0)</f>
        <v/>
      </c>
      <c r="I55" s="98" t="str">
        <f>VLOOKUP($B55,'[4]GRAF - SEMESTRAL'!$S$3:$AE$82,I$2,0)</f>
        <v/>
      </c>
      <c r="J55" s="98" t="str">
        <f>VLOOKUP($B55,'[4]GRAF - SEMESTRAL'!$S$3:$AE$82,J$2,0)</f>
        <v/>
      </c>
      <c r="K55" s="98" t="str">
        <f>VLOOKUP($B55,'[4]GRAF - SEMESTRAL'!$S$3:$AE$82,K$2,0)</f>
        <v/>
      </c>
      <c r="L55" s="98" t="str">
        <f>VLOOKUP($B55,'[4]GRAF - SEMESTRAL'!$S$3:$AE$82,L$2,0)</f>
        <v/>
      </c>
      <c r="M55" s="98" t="str">
        <f>VLOOKUP($B55,'[4]GRAF - SEMESTRAL'!$S$3:$AE$82,M$2,0)</f>
        <v/>
      </c>
      <c r="N55" s="100" t="str">
        <f>VLOOKUP($B55,'[4]GRAF - SEMESTRAL'!$S$3:$AE$82,N$2,0)</f>
        <v/>
      </c>
      <c r="O55" s="91"/>
    </row>
    <row r="56" spans="1:15" ht="18" customHeight="1">
      <c r="A56" s="95" t="str">
        <f t="shared" si="0"/>
        <v xml:space="preserve"> 2º Sem 2026</v>
      </c>
      <c r="B56" s="95" t="str">
        <f>'[4]GRAF - SEMESTRAL'!S54</f>
        <v>2026 2º Sem</v>
      </c>
      <c r="C56" s="95" t="str">
        <f>VLOOKUP($B56,'[4]GRAF - SEMESTRAL'!$S$3:$AE$82,C$2,0)</f>
        <v/>
      </c>
      <c r="D56" s="95" t="str">
        <f>VLOOKUP($B56,'[4]GRAF - SEMESTRAL'!$S$3:$AE$82,D$2,0)</f>
        <v/>
      </c>
      <c r="E56" s="95" t="str">
        <f>VLOOKUP($B56,'[4]GRAF - SEMESTRAL'!$S$3:$AE$82,E$2,0)</f>
        <v/>
      </c>
      <c r="F56" s="96" t="str">
        <f>VLOOKUP($B56,'[4]GRAF - SEMESTRAL'!$S$3:$AE$82,F$2,0)</f>
        <v/>
      </c>
      <c r="G56" s="95" t="str">
        <f>VLOOKUP($B56,'[4]GRAF - SEMESTRAL'!$S$3:$AE$82,G$2,0)</f>
        <v/>
      </c>
      <c r="H56" s="95" t="str">
        <f>VLOOKUP($B56,'[4]GRAF - SEMESTRAL'!$S$3:$AE$82,H$2,0)</f>
        <v/>
      </c>
      <c r="I56" s="95" t="str">
        <f>VLOOKUP($B56,'[4]GRAF - SEMESTRAL'!$S$3:$AE$82,I$2,0)</f>
        <v/>
      </c>
      <c r="J56" s="95" t="str">
        <f>VLOOKUP($B56,'[4]GRAF - SEMESTRAL'!$S$3:$AE$82,J$2,0)</f>
        <v/>
      </c>
      <c r="K56" s="95" t="str">
        <f>VLOOKUP($B56,'[4]GRAF - SEMESTRAL'!$S$3:$AE$82,K$2,0)</f>
        <v/>
      </c>
      <c r="L56" s="95" t="str">
        <f>VLOOKUP($B56,'[4]GRAF - SEMESTRAL'!$S$3:$AE$82,L$2,0)</f>
        <v/>
      </c>
      <c r="M56" s="95" t="str">
        <f>VLOOKUP($B56,'[4]GRAF - SEMESTRAL'!$S$3:$AE$82,M$2,0)</f>
        <v/>
      </c>
      <c r="N56" s="97" t="str">
        <f>VLOOKUP($B56,'[4]GRAF - SEMESTRAL'!$S$3:$AE$82,N$2,0)</f>
        <v/>
      </c>
      <c r="O56" s="91"/>
    </row>
    <row r="57" spans="1:15" ht="18" customHeight="1">
      <c r="A57" s="103" t="str">
        <f t="shared" si="0"/>
        <v xml:space="preserve"> 1º Sem 2027</v>
      </c>
      <c r="B57" s="98" t="str">
        <f>'[4]GRAF - SEMESTRAL'!S55</f>
        <v>2027 1º Sem</v>
      </c>
      <c r="C57" s="98" t="str">
        <f>VLOOKUP($B57,'[4]GRAF - SEMESTRAL'!$S$3:$AE$82,C$2,0)</f>
        <v/>
      </c>
      <c r="D57" s="98" t="str">
        <f>VLOOKUP($B57,'[4]GRAF - SEMESTRAL'!$S$3:$AE$82,D$2,0)</f>
        <v/>
      </c>
      <c r="E57" s="98" t="str">
        <f>VLOOKUP($B57,'[4]GRAF - SEMESTRAL'!$S$3:$AE$82,E$2,0)</f>
        <v/>
      </c>
      <c r="F57" s="99" t="str">
        <f>VLOOKUP($B57,'[4]GRAF - SEMESTRAL'!$S$3:$AE$82,F$2,0)</f>
        <v/>
      </c>
      <c r="G57" s="98" t="str">
        <f>VLOOKUP($B57,'[4]GRAF - SEMESTRAL'!$S$3:$AE$82,G$2,0)</f>
        <v/>
      </c>
      <c r="H57" s="98" t="str">
        <f>VLOOKUP($B57,'[4]GRAF - SEMESTRAL'!$S$3:$AE$82,H$2,0)</f>
        <v/>
      </c>
      <c r="I57" s="98" t="str">
        <f>VLOOKUP($B57,'[4]GRAF - SEMESTRAL'!$S$3:$AE$82,I$2,0)</f>
        <v/>
      </c>
      <c r="J57" s="98" t="str">
        <f>VLOOKUP($B57,'[4]GRAF - SEMESTRAL'!$S$3:$AE$82,J$2,0)</f>
        <v/>
      </c>
      <c r="K57" s="98" t="str">
        <f>VLOOKUP($B57,'[4]GRAF - SEMESTRAL'!$S$3:$AE$82,K$2,0)</f>
        <v/>
      </c>
      <c r="L57" s="98" t="str">
        <f>VLOOKUP($B57,'[4]GRAF - SEMESTRAL'!$S$3:$AE$82,L$2,0)</f>
        <v/>
      </c>
      <c r="M57" s="98" t="str">
        <f>VLOOKUP($B57,'[4]GRAF - SEMESTRAL'!$S$3:$AE$82,M$2,0)</f>
        <v/>
      </c>
      <c r="N57" s="100" t="str">
        <f>VLOOKUP($B57,'[4]GRAF - SEMESTRAL'!$S$3:$AE$82,N$2,0)</f>
        <v/>
      </c>
      <c r="O57" s="91"/>
    </row>
    <row r="58" spans="1:15" ht="15">
      <c r="A58" s="95" t="str">
        <f t="shared" si="0"/>
        <v xml:space="preserve"> 2º Sem 2027</v>
      </c>
      <c r="B58" s="95" t="str">
        <f>'[4]GRAF - SEMESTRAL'!S56</f>
        <v>2027 2º Sem</v>
      </c>
      <c r="C58" s="95" t="str">
        <f>VLOOKUP($B58,'[4]GRAF - SEMESTRAL'!$S$3:$AE$82,C$2,0)</f>
        <v/>
      </c>
      <c r="D58" s="95" t="str">
        <f>VLOOKUP($B58,'[4]GRAF - SEMESTRAL'!$S$3:$AE$82,D$2,0)</f>
        <v/>
      </c>
      <c r="E58" s="95" t="str">
        <f>VLOOKUP($B58,'[4]GRAF - SEMESTRAL'!$S$3:$AE$82,E$2,0)</f>
        <v/>
      </c>
      <c r="F58" s="96" t="str">
        <f>VLOOKUP($B58,'[4]GRAF - SEMESTRAL'!$S$3:$AE$82,F$2,0)</f>
        <v/>
      </c>
      <c r="G58" s="95" t="str">
        <f>VLOOKUP($B58,'[4]GRAF - SEMESTRAL'!$S$3:$AE$82,G$2,0)</f>
        <v/>
      </c>
      <c r="H58" s="95" t="str">
        <f>VLOOKUP($B58,'[4]GRAF - SEMESTRAL'!$S$3:$AE$82,H$2,0)</f>
        <v/>
      </c>
      <c r="I58" s="95" t="str">
        <f>VLOOKUP($B58,'[4]GRAF - SEMESTRAL'!$S$3:$AE$82,I$2,0)</f>
        <v/>
      </c>
      <c r="J58" s="95" t="str">
        <f>VLOOKUP($B58,'[4]GRAF - SEMESTRAL'!$S$3:$AE$82,J$2,0)</f>
        <v/>
      </c>
      <c r="K58" s="95" t="str">
        <f>VLOOKUP($B58,'[4]GRAF - SEMESTRAL'!$S$3:$AE$82,K$2,0)</f>
        <v/>
      </c>
      <c r="L58" s="95" t="str">
        <f>VLOOKUP($B58,'[4]GRAF - SEMESTRAL'!$S$3:$AE$82,L$2,0)</f>
        <v/>
      </c>
      <c r="M58" s="95" t="str">
        <f>VLOOKUP($B58,'[4]GRAF - SEMESTRAL'!$S$3:$AE$82,M$2,0)</f>
        <v/>
      </c>
      <c r="N58" s="97" t="str">
        <f>VLOOKUP($B58,'[4]GRAF - SEMESTRAL'!$S$3:$AE$82,N$2,0)</f>
        <v/>
      </c>
      <c r="O58" s="91"/>
    </row>
    <row r="59" spans="1:15" ht="15">
      <c r="A59" s="98" t="str">
        <f t="shared" si="0"/>
        <v xml:space="preserve"> 1º Sem 2028</v>
      </c>
      <c r="B59" s="98" t="str">
        <f>'[4]GRAF - SEMESTRAL'!S57</f>
        <v>2028 1º Sem</v>
      </c>
      <c r="C59" s="98" t="str">
        <f>VLOOKUP($B59,'[4]GRAF - SEMESTRAL'!$S$3:$AE$82,C$2,0)</f>
        <v/>
      </c>
      <c r="D59" s="98" t="str">
        <f>VLOOKUP($B59,'[4]GRAF - SEMESTRAL'!$S$3:$AE$82,D$2,0)</f>
        <v/>
      </c>
      <c r="E59" s="98" t="str">
        <f>VLOOKUP($B59,'[4]GRAF - SEMESTRAL'!$S$3:$AE$82,E$2,0)</f>
        <v/>
      </c>
      <c r="F59" s="99" t="str">
        <f>VLOOKUP($B59,'[4]GRAF - SEMESTRAL'!$S$3:$AE$82,F$2,0)</f>
        <v/>
      </c>
      <c r="G59" s="98" t="str">
        <f>VLOOKUP($B59,'[4]GRAF - SEMESTRAL'!$S$3:$AE$82,G$2,0)</f>
        <v/>
      </c>
      <c r="H59" s="98" t="str">
        <f>VLOOKUP($B59,'[4]GRAF - SEMESTRAL'!$S$3:$AE$82,H$2,0)</f>
        <v/>
      </c>
      <c r="I59" s="98" t="str">
        <f>VLOOKUP($B59,'[4]GRAF - SEMESTRAL'!$S$3:$AE$82,I$2,0)</f>
        <v/>
      </c>
      <c r="J59" s="98" t="str">
        <f>VLOOKUP($B59,'[4]GRAF - SEMESTRAL'!$S$3:$AE$82,J$2,0)</f>
        <v/>
      </c>
      <c r="K59" s="98" t="str">
        <f>VLOOKUP($B59,'[4]GRAF - SEMESTRAL'!$S$3:$AE$82,K$2,0)</f>
        <v/>
      </c>
      <c r="L59" s="98" t="str">
        <f>VLOOKUP($B59,'[4]GRAF - SEMESTRAL'!$S$3:$AE$82,L$2,0)</f>
        <v/>
      </c>
      <c r="M59" s="98" t="str">
        <f>VLOOKUP($B59,'[4]GRAF - SEMESTRAL'!$S$3:$AE$82,M$2,0)</f>
        <v/>
      </c>
      <c r="N59" s="100" t="str">
        <f>VLOOKUP($B59,'[4]GRAF - SEMESTRAL'!$S$3:$AE$82,N$2,0)</f>
        <v/>
      </c>
      <c r="O59" s="91"/>
    </row>
    <row r="60" spans="1:15" ht="15">
      <c r="A60" s="95" t="str">
        <f t="shared" si="0"/>
        <v xml:space="preserve"> 2º Sem 2028</v>
      </c>
      <c r="B60" s="95" t="str">
        <f>'[4]GRAF - SEMESTRAL'!S58</f>
        <v>2028 2º Sem</v>
      </c>
      <c r="C60" s="95" t="str">
        <f>VLOOKUP($B60,'[4]GRAF - SEMESTRAL'!$S$3:$AE$82,C$2,0)</f>
        <v/>
      </c>
      <c r="D60" s="95" t="str">
        <f>VLOOKUP($B60,'[4]GRAF - SEMESTRAL'!$S$3:$AE$82,D$2,0)</f>
        <v/>
      </c>
      <c r="E60" s="95" t="str">
        <f>VLOOKUP($B60,'[4]GRAF - SEMESTRAL'!$S$3:$AE$82,E$2,0)</f>
        <v/>
      </c>
      <c r="F60" s="96" t="str">
        <f>VLOOKUP($B60,'[4]GRAF - SEMESTRAL'!$S$3:$AE$82,F$2,0)</f>
        <v/>
      </c>
      <c r="G60" s="95" t="str">
        <f>VLOOKUP($B60,'[4]GRAF - SEMESTRAL'!$S$3:$AE$82,G$2,0)</f>
        <v/>
      </c>
      <c r="H60" s="95" t="str">
        <f>VLOOKUP($B60,'[4]GRAF - SEMESTRAL'!$S$3:$AE$82,H$2,0)</f>
        <v/>
      </c>
      <c r="I60" s="95" t="str">
        <f>VLOOKUP($B60,'[4]GRAF - SEMESTRAL'!$S$3:$AE$82,I$2,0)</f>
        <v/>
      </c>
      <c r="J60" s="95" t="str">
        <f>VLOOKUP($B60,'[4]GRAF - SEMESTRAL'!$S$3:$AE$82,J$2,0)</f>
        <v/>
      </c>
      <c r="K60" s="95" t="str">
        <f>VLOOKUP($B60,'[4]GRAF - SEMESTRAL'!$S$3:$AE$82,K$2,0)</f>
        <v/>
      </c>
      <c r="L60" s="95" t="str">
        <f>VLOOKUP($B60,'[4]GRAF - SEMESTRAL'!$S$3:$AE$82,L$2,0)</f>
        <v/>
      </c>
      <c r="M60" s="95" t="str">
        <f>VLOOKUP($B60,'[4]GRAF - SEMESTRAL'!$S$3:$AE$82,M$2,0)</f>
        <v/>
      </c>
      <c r="N60" s="97" t="str">
        <f>VLOOKUP($B60,'[4]GRAF - SEMESTRAL'!$S$3:$AE$82,N$2,0)</f>
        <v/>
      </c>
      <c r="O60" s="91"/>
    </row>
    <row r="61" spans="1:15" ht="15">
      <c r="A61" s="98" t="str">
        <f t="shared" si="0"/>
        <v/>
      </c>
      <c r="B61" s="98" t="str">
        <f>'[4]GRAF - SEMESTRAL'!S59</f>
        <v>2029 1º Sem</v>
      </c>
      <c r="C61" s="98" t="str">
        <f>VLOOKUP($B61,'[4]GRAF - SEMESTRAL'!$S$3:$AE$82,C$2,0)</f>
        <v>-</v>
      </c>
      <c r="D61" s="98" t="str">
        <f>VLOOKUP($B61,'[4]GRAF - SEMESTRAL'!$S$3:$AE$82,D$2,0)</f>
        <v>-</v>
      </c>
      <c r="E61" s="98" t="str">
        <f>VLOOKUP($B61,'[4]GRAF - SEMESTRAL'!$S$3:$AE$82,E$2,0)</f>
        <v>-</v>
      </c>
      <c r="F61" s="99" t="str">
        <f>VLOOKUP($B61,'[4]GRAF - SEMESTRAL'!$S$3:$AE$82,F$2,0)</f>
        <v>-</v>
      </c>
      <c r="G61" s="98" t="str">
        <f>VLOOKUP($B61,'[4]GRAF - SEMESTRAL'!$S$3:$AE$82,G$2,0)</f>
        <v>-</v>
      </c>
      <c r="H61" s="98" t="str">
        <f>VLOOKUP($B61,'[4]GRAF - SEMESTRAL'!$S$3:$AE$82,H$2,0)</f>
        <v>-</v>
      </c>
      <c r="I61" s="98" t="str">
        <f>VLOOKUP($B61,'[4]GRAF - SEMESTRAL'!$S$3:$AE$82,I$2,0)</f>
        <v>-</v>
      </c>
      <c r="J61" s="98" t="str">
        <f>VLOOKUP($B61,'[4]GRAF - SEMESTRAL'!$S$3:$AE$82,J$2,0)</f>
        <v>-</v>
      </c>
      <c r="K61" s="98" t="str">
        <f>VLOOKUP($B61,'[4]GRAF - SEMESTRAL'!$S$3:$AE$82,K$2,0)</f>
        <v>-</v>
      </c>
      <c r="L61" s="98" t="str">
        <f>VLOOKUP($B61,'[4]GRAF - SEMESTRAL'!$S$3:$AE$82,L$2,0)</f>
        <v>-</v>
      </c>
      <c r="M61" s="98" t="str">
        <f>VLOOKUP($B61,'[4]GRAF - SEMESTRAL'!$S$3:$AE$82,M$2,0)</f>
        <v>-</v>
      </c>
      <c r="N61" s="100" t="str">
        <f>VLOOKUP($B61,'[4]GRAF - SEMESTRAL'!$S$3:$AE$82,N$2,0)</f>
        <v>-</v>
      </c>
      <c r="O61" s="91"/>
    </row>
    <row r="62" spans="1:15" ht="15">
      <c r="A62" s="95" t="str">
        <f t="shared" si="0"/>
        <v/>
      </c>
      <c r="B62" s="95" t="str">
        <f>'[4]GRAF - SEMESTRAL'!S60</f>
        <v>2029 2º Sem</v>
      </c>
      <c r="C62" s="95" t="str">
        <f>VLOOKUP($B62,'[4]GRAF - SEMESTRAL'!$S$3:$AE$82,C$2,0)</f>
        <v>-</v>
      </c>
      <c r="D62" s="95" t="str">
        <f>VLOOKUP($B62,'[4]GRAF - SEMESTRAL'!$S$3:$AE$82,D$2,0)</f>
        <v>-</v>
      </c>
      <c r="E62" s="95" t="str">
        <f>VLOOKUP($B62,'[4]GRAF - SEMESTRAL'!$S$3:$AE$82,E$2,0)</f>
        <v>-</v>
      </c>
      <c r="F62" s="96" t="str">
        <f>VLOOKUP($B62,'[4]GRAF - SEMESTRAL'!$S$3:$AE$82,F$2,0)</f>
        <v>-</v>
      </c>
      <c r="G62" s="95" t="str">
        <f>VLOOKUP($B62,'[4]GRAF - SEMESTRAL'!$S$3:$AE$82,G$2,0)</f>
        <v>-</v>
      </c>
      <c r="H62" s="95" t="str">
        <f>VLOOKUP($B62,'[4]GRAF - SEMESTRAL'!$S$3:$AE$82,H$2,0)</f>
        <v>-</v>
      </c>
      <c r="I62" s="95" t="str">
        <f>VLOOKUP($B62,'[4]GRAF - SEMESTRAL'!$S$3:$AE$82,I$2,0)</f>
        <v>-</v>
      </c>
      <c r="J62" s="95" t="str">
        <f>VLOOKUP($B62,'[4]GRAF - SEMESTRAL'!$S$3:$AE$82,J$2,0)</f>
        <v>-</v>
      </c>
      <c r="K62" s="95" t="str">
        <f>VLOOKUP($B62,'[4]GRAF - SEMESTRAL'!$S$3:$AE$82,K$2,0)</f>
        <v>-</v>
      </c>
      <c r="L62" s="95" t="str">
        <f>VLOOKUP($B62,'[4]GRAF - SEMESTRAL'!$S$3:$AE$82,L$2,0)</f>
        <v>-</v>
      </c>
      <c r="M62" s="95" t="str">
        <f>VLOOKUP($B62,'[4]GRAF - SEMESTRAL'!$S$3:$AE$82,M$2,0)</f>
        <v>-</v>
      </c>
      <c r="N62" s="97" t="str">
        <f>VLOOKUP($B62,'[4]GRAF - SEMESTRAL'!$S$3:$AE$82,N$2,0)</f>
        <v>-</v>
      </c>
      <c r="O62" s="91"/>
    </row>
    <row r="63" spans="1:15" ht="15">
      <c r="A63" s="98" t="str">
        <f t="shared" si="0"/>
        <v/>
      </c>
      <c r="B63" s="98" t="str">
        <f>'[4]GRAF - SEMESTRAL'!S61</f>
        <v>2030 1º Sem</v>
      </c>
      <c r="C63" s="98" t="str">
        <f>VLOOKUP($B63,'[4]GRAF - SEMESTRAL'!$S$3:$AE$82,C$2,0)</f>
        <v>-</v>
      </c>
      <c r="D63" s="98" t="str">
        <f>VLOOKUP($B63,'[4]GRAF - SEMESTRAL'!$S$3:$AE$82,D$2,0)</f>
        <v>-</v>
      </c>
      <c r="E63" s="98" t="str">
        <f>VLOOKUP($B63,'[4]GRAF - SEMESTRAL'!$S$3:$AE$82,E$2,0)</f>
        <v>-</v>
      </c>
      <c r="F63" s="99" t="str">
        <f>VLOOKUP($B63,'[4]GRAF - SEMESTRAL'!$S$3:$AE$82,F$2,0)</f>
        <v>-</v>
      </c>
      <c r="G63" s="98" t="str">
        <f>VLOOKUP($B63,'[4]GRAF - SEMESTRAL'!$S$3:$AE$82,G$2,0)</f>
        <v>-</v>
      </c>
      <c r="H63" s="98" t="str">
        <f>VLOOKUP($B63,'[4]GRAF - SEMESTRAL'!$S$3:$AE$82,H$2,0)</f>
        <v>-</v>
      </c>
      <c r="I63" s="98" t="str">
        <f>VLOOKUP($B63,'[4]GRAF - SEMESTRAL'!$S$3:$AE$82,I$2,0)</f>
        <v>-</v>
      </c>
      <c r="J63" s="98" t="str">
        <f>VLOOKUP($B63,'[4]GRAF - SEMESTRAL'!$S$3:$AE$82,J$2,0)</f>
        <v>-</v>
      </c>
      <c r="K63" s="98" t="str">
        <f>VLOOKUP($B63,'[4]GRAF - SEMESTRAL'!$S$3:$AE$82,K$2,0)</f>
        <v>-</v>
      </c>
      <c r="L63" s="98" t="str">
        <f>VLOOKUP($B63,'[4]GRAF - SEMESTRAL'!$S$3:$AE$82,L$2,0)</f>
        <v>-</v>
      </c>
      <c r="M63" s="98" t="str">
        <f>VLOOKUP($B63,'[4]GRAF - SEMESTRAL'!$S$3:$AE$82,M$2,0)</f>
        <v>-</v>
      </c>
      <c r="N63" s="100" t="str">
        <f>VLOOKUP($B63,'[4]GRAF - SEMESTRAL'!$S$3:$AE$82,N$2,0)</f>
        <v>-</v>
      </c>
      <c r="O63" s="91"/>
    </row>
    <row r="64" spans="1:15" ht="15">
      <c r="A64" s="95" t="str">
        <f t="shared" si="0"/>
        <v/>
      </c>
      <c r="B64" s="95" t="str">
        <f>'[4]GRAF - SEMESTRAL'!S62</f>
        <v>2030 2º Sem</v>
      </c>
      <c r="C64" s="95" t="str">
        <f>VLOOKUP($B64,'[4]GRAF - SEMESTRAL'!$S$3:$AE$82,C$2,0)</f>
        <v>-</v>
      </c>
      <c r="D64" s="95" t="str">
        <f>VLOOKUP($B64,'[4]GRAF - SEMESTRAL'!$S$3:$AE$82,D$2,0)</f>
        <v>-</v>
      </c>
      <c r="E64" s="95" t="str">
        <f>VLOOKUP($B64,'[4]GRAF - SEMESTRAL'!$S$3:$AE$82,E$2,0)</f>
        <v>-</v>
      </c>
      <c r="F64" s="96" t="str">
        <f>VLOOKUP($B64,'[4]GRAF - SEMESTRAL'!$S$3:$AE$82,F$2,0)</f>
        <v>-</v>
      </c>
      <c r="G64" s="95" t="str">
        <f>VLOOKUP($B64,'[4]GRAF - SEMESTRAL'!$S$3:$AE$82,G$2,0)</f>
        <v>-</v>
      </c>
      <c r="H64" s="95" t="str">
        <f>VLOOKUP($B64,'[4]GRAF - SEMESTRAL'!$S$3:$AE$82,H$2,0)</f>
        <v>-</v>
      </c>
      <c r="I64" s="95" t="str">
        <f>VLOOKUP($B64,'[4]GRAF - SEMESTRAL'!$S$3:$AE$82,I$2,0)</f>
        <v>-</v>
      </c>
      <c r="J64" s="95" t="str">
        <f>VLOOKUP($B64,'[4]GRAF - SEMESTRAL'!$S$3:$AE$82,J$2,0)</f>
        <v>-</v>
      </c>
      <c r="K64" s="95" t="str">
        <f>VLOOKUP($B64,'[4]GRAF - SEMESTRAL'!$S$3:$AE$82,K$2,0)</f>
        <v>-</v>
      </c>
      <c r="L64" s="95" t="str">
        <f>VLOOKUP($B64,'[4]GRAF - SEMESTRAL'!$S$3:$AE$82,L$2,0)</f>
        <v>-</v>
      </c>
      <c r="M64" s="95" t="str">
        <f>VLOOKUP($B64,'[4]GRAF - SEMESTRAL'!$S$3:$AE$82,M$2,0)</f>
        <v>-</v>
      </c>
      <c r="N64" s="97" t="str">
        <f>VLOOKUP($B64,'[4]GRAF - SEMESTRAL'!$S$3:$AE$82,N$2,0)</f>
        <v>-</v>
      </c>
      <c r="O64" s="91"/>
    </row>
    <row r="65" spans="1:15" ht="15">
      <c r="A65" s="98" t="str">
        <f t="shared" si="0"/>
        <v/>
      </c>
      <c r="B65" s="98" t="str">
        <f>'[4]GRAF - SEMESTRAL'!S63</f>
        <v>2031 1º Sem</v>
      </c>
      <c r="C65" s="98" t="str">
        <f>VLOOKUP($B65,'[4]GRAF - SEMESTRAL'!$S$3:$AE$82,C$2,0)</f>
        <v>-</v>
      </c>
      <c r="D65" s="98" t="str">
        <f>VLOOKUP($B65,'[4]GRAF - SEMESTRAL'!$S$3:$AE$82,D$2,0)</f>
        <v>-</v>
      </c>
      <c r="E65" s="98" t="str">
        <f>VLOOKUP($B65,'[4]GRAF - SEMESTRAL'!$S$3:$AE$82,E$2,0)</f>
        <v>-</v>
      </c>
      <c r="F65" s="99" t="str">
        <f>VLOOKUP($B65,'[4]GRAF - SEMESTRAL'!$S$3:$AE$82,F$2,0)</f>
        <v>-</v>
      </c>
      <c r="G65" s="98" t="str">
        <f>VLOOKUP($B65,'[4]GRAF - SEMESTRAL'!$S$3:$AE$82,G$2,0)</f>
        <v>-</v>
      </c>
      <c r="H65" s="98" t="str">
        <f>VLOOKUP($B65,'[4]GRAF - SEMESTRAL'!$S$3:$AE$82,H$2,0)</f>
        <v>-</v>
      </c>
      <c r="I65" s="98" t="str">
        <f>VLOOKUP($B65,'[4]GRAF - SEMESTRAL'!$S$3:$AE$82,I$2,0)</f>
        <v>-</v>
      </c>
      <c r="J65" s="98" t="str">
        <f>VLOOKUP($B65,'[4]GRAF - SEMESTRAL'!$S$3:$AE$82,J$2,0)</f>
        <v>-</v>
      </c>
      <c r="K65" s="98" t="str">
        <f>VLOOKUP($B65,'[4]GRAF - SEMESTRAL'!$S$3:$AE$82,K$2,0)</f>
        <v>-</v>
      </c>
      <c r="L65" s="98" t="str">
        <f>VLOOKUP($B65,'[4]GRAF - SEMESTRAL'!$S$3:$AE$82,L$2,0)</f>
        <v>-</v>
      </c>
      <c r="M65" s="98" t="str">
        <f>VLOOKUP($B65,'[4]GRAF - SEMESTRAL'!$S$3:$AE$82,M$2,0)</f>
        <v>-</v>
      </c>
      <c r="N65" s="100" t="str">
        <f>VLOOKUP($B65,'[4]GRAF - SEMESTRAL'!$S$3:$AE$82,N$2,0)</f>
        <v>-</v>
      </c>
      <c r="O65" s="91"/>
    </row>
    <row r="66" spans="1:15" ht="15">
      <c r="A66" s="95" t="str">
        <f t="shared" si="0"/>
        <v/>
      </c>
      <c r="B66" s="95" t="str">
        <f>'[4]GRAF - SEMESTRAL'!S64</f>
        <v>2031 2º Sem</v>
      </c>
      <c r="C66" s="95" t="str">
        <f>VLOOKUP($B66,'[4]GRAF - SEMESTRAL'!$S$3:$AE$82,C$2,0)</f>
        <v>-</v>
      </c>
      <c r="D66" s="95" t="str">
        <f>VLOOKUP($B66,'[4]GRAF - SEMESTRAL'!$S$3:$AE$82,D$2,0)</f>
        <v>-</v>
      </c>
      <c r="E66" s="95" t="str">
        <f>VLOOKUP($B66,'[4]GRAF - SEMESTRAL'!$S$3:$AE$82,E$2,0)</f>
        <v>-</v>
      </c>
      <c r="F66" s="96" t="str">
        <f>VLOOKUP($B66,'[4]GRAF - SEMESTRAL'!$S$3:$AE$82,F$2,0)</f>
        <v>-</v>
      </c>
      <c r="G66" s="95" t="str">
        <f>VLOOKUP($B66,'[4]GRAF - SEMESTRAL'!$S$3:$AE$82,G$2,0)</f>
        <v>-</v>
      </c>
      <c r="H66" s="95" t="str">
        <f>VLOOKUP($B66,'[4]GRAF - SEMESTRAL'!$S$3:$AE$82,H$2,0)</f>
        <v>-</v>
      </c>
      <c r="I66" s="95" t="str">
        <f>VLOOKUP($B66,'[4]GRAF - SEMESTRAL'!$S$3:$AE$82,I$2,0)</f>
        <v>-</v>
      </c>
      <c r="J66" s="95" t="str">
        <f>VLOOKUP($B66,'[4]GRAF - SEMESTRAL'!$S$3:$AE$82,J$2,0)</f>
        <v>-</v>
      </c>
      <c r="K66" s="95" t="str">
        <f>VLOOKUP($B66,'[4]GRAF - SEMESTRAL'!$S$3:$AE$82,K$2,0)</f>
        <v>-</v>
      </c>
      <c r="L66" s="95" t="str">
        <f>VLOOKUP($B66,'[4]GRAF - SEMESTRAL'!$S$3:$AE$82,L$2,0)</f>
        <v>-</v>
      </c>
      <c r="M66" s="95" t="str">
        <f>VLOOKUP($B66,'[4]GRAF - SEMESTRAL'!$S$3:$AE$82,M$2,0)</f>
        <v>-</v>
      </c>
      <c r="N66" s="97" t="str">
        <f>VLOOKUP($B66,'[4]GRAF - SEMESTRAL'!$S$3:$AE$82,N$2,0)</f>
        <v>-</v>
      </c>
      <c r="O66" s="91"/>
    </row>
    <row r="67" spans="1:15" ht="15">
      <c r="A67" s="98" t="str">
        <f t="shared" si="0"/>
        <v/>
      </c>
      <c r="B67" s="98" t="str">
        <f>'[4]GRAF - SEMESTRAL'!S65</f>
        <v>2032 1º Sem</v>
      </c>
      <c r="C67" s="98" t="str">
        <f>VLOOKUP($B67,'[4]GRAF - SEMESTRAL'!$S$3:$AE$82,C$2,0)</f>
        <v>-</v>
      </c>
      <c r="D67" s="98" t="str">
        <f>VLOOKUP($B67,'[4]GRAF - SEMESTRAL'!$S$3:$AE$82,D$2,0)</f>
        <v>-</v>
      </c>
      <c r="E67" s="98" t="str">
        <f>VLOOKUP($B67,'[4]GRAF - SEMESTRAL'!$S$3:$AE$82,E$2,0)</f>
        <v>-</v>
      </c>
      <c r="F67" s="99" t="str">
        <f>VLOOKUP($B67,'[4]GRAF - SEMESTRAL'!$S$3:$AE$82,F$2,0)</f>
        <v>-</v>
      </c>
      <c r="G67" s="98" t="str">
        <f>VLOOKUP($B67,'[4]GRAF - SEMESTRAL'!$S$3:$AE$82,G$2,0)</f>
        <v>-</v>
      </c>
      <c r="H67" s="98" t="str">
        <f>VLOOKUP($B67,'[4]GRAF - SEMESTRAL'!$S$3:$AE$82,H$2,0)</f>
        <v>-</v>
      </c>
      <c r="I67" s="98" t="str">
        <f>VLOOKUP($B67,'[4]GRAF - SEMESTRAL'!$S$3:$AE$82,I$2,0)</f>
        <v>-</v>
      </c>
      <c r="J67" s="98" t="str">
        <f>VLOOKUP($B67,'[4]GRAF - SEMESTRAL'!$S$3:$AE$82,J$2,0)</f>
        <v>-</v>
      </c>
      <c r="K67" s="98" t="str">
        <f>VLOOKUP($B67,'[4]GRAF - SEMESTRAL'!$S$3:$AE$82,K$2,0)</f>
        <v>-</v>
      </c>
      <c r="L67" s="98" t="str">
        <f>VLOOKUP($B67,'[4]GRAF - SEMESTRAL'!$S$3:$AE$82,L$2,0)</f>
        <v>-</v>
      </c>
      <c r="M67" s="98" t="str">
        <f>VLOOKUP($B67,'[4]GRAF - SEMESTRAL'!$S$3:$AE$82,M$2,0)</f>
        <v>-</v>
      </c>
      <c r="N67" s="100" t="str">
        <f>VLOOKUP($B67,'[4]GRAF - SEMESTRAL'!$S$3:$AE$82,N$2,0)</f>
        <v>-</v>
      </c>
      <c r="O67" s="91"/>
    </row>
    <row r="68" spans="1:15" ht="15">
      <c r="A68" s="95" t="str">
        <f t="shared" si="0"/>
        <v/>
      </c>
      <c r="B68" s="95" t="str">
        <f>'[4]GRAF - SEMESTRAL'!S66</f>
        <v>2032 2º Sem</v>
      </c>
      <c r="C68" s="95" t="str">
        <f>VLOOKUP($B68,'[4]GRAF - SEMESTRAL'!$S$3:$AE$82,C$2,0)</f>
        <v>-</v>
      </c>
      <c r="D68" s="95" t="str">
        <f>VLOOKUP($B68,'[4]GRAF - SEMESTRAL'!$S$3:$AE$82,D$2,0)</f>
        <v>-</v>
      </c>
      <c r="E68" s="95" t="str">
        <f>VLOOKUP($B68,'[4]GRAF - SEMESTRAL'!$S$3:$AE$82,E$2,0)</f>
        <v>-</v>
      </c>
      <c r="F68" s="96" t="str">
        <f>VLOOKUP($B68,'[4]GRAF - SEMESTRAL'!$S$3:$AE$82,F$2,0)</f>
        <v>-</v>
      </c>
      <c r="G68" s="95" t="str">
        <f>VLOOKUP($B68,'[4]GRAF - SEMESTRAL'!$S$3:$AE$82,G$2,0)</f>
        <v>-</v>
      </c>
      <c r="H68" s="95" t="str">
        <f>VLOOKUP($B68,'[4]GRAF - SEMESTRAL'!$S$3:$AE$82,H$2,0)</f>
        <v>-</v>
      </c>
      <c r="I68" s="95" t="str">
        <f>VLOOKUP($B68,'[4]GRAF - SEMESTRAL'!$S$3:$AE$82,I$2,0)</f>
        <v>-</v>
      </c>
      <c r="J68" s="95" t="str">
        <f>VLOOKUP($B68,'[4]GRAF - SEMESTRAL'!$S$3:$AE$82,J$2,0)</f>
        <v>-</v>
      </c>
      <c r="K68" s="95" t="str">
        <f>VLOOKUP($B68,'[4]GRAF - SEMESTRAL'!$S$3:$AE$82,K$2,0)</f>
        <v>-</v>
      </c>
      <c r="L68" s="95" t="str">
        <f>VLOOKUP($B68,'[4]GRAF - SEMESTRAL'!$S$3:$AE$82,L$2,0)</f>
        <v>-</v>
      </c>
      <c r="M68" s="95" t="str">
        <f>VLOOKUP($B68,'[4]GRAF - SEMESTRAL'!$S$3:$AE$82,M$2,0)</f>
        <v>-</v>
      </c>
      <c r="N68" s="97" t="str">
        <f>VLOOKUP($B68,'[4]GRAF - SEMESTRAL'!$S$3:$AE$82,N$2,0)</f>
        <v>-</v>
      </c>
      <c r="O68" s="91"/>
    </row>
    <row r="69" spans="1:15" ht="15">
      <c r="A69" s="98" t="str">
        <f t="shared" si="0"/>
        <v/>
      </c>
      <c r="B69" s="98" t="str">
        <f>'[4]GRAF - SEMESTRAL'!S67</f>
        <v>2033 1º Sem</v>
      </c>
      <c r="C69" s="98" t="str">
        <f>VLOOKUP($B69,'[4]GRAF - SEMESTRAL'!$S$3:$AE$82,C$2,0)</f>
        <v>-</v>
      </c>
      <c r="D69" s="98" t="str">
        <f>VLOOKUP($B69,'[4]GRAF - SEMESTRAL'!$S$3:$AE$82,D$2,0)</f>
        <v>-</v>
      </c>
      <c r="E69" s="98" t="str">
        <f>VLOOKUP($B69,'[4]GRAF - SEMESTRAL'!$S$3:$AE$82,E$2,0)</f>
        <v>-</v>
      </c>
      <c r="F69" s="99" t="str">
        <f>VLOOKUP($B69,'[4]GRAF - SEMESTRAL'!$S$3:$AE$82,F$2,0)</f>
        <v>-</v>
      </c>
      <c r="G69" s="98" t="str">
        <f>VLOOKUP($B69,'[4]GRAF - SEMESTRAL'!$S$3:$AE$82,G$2,0)</f>
        <v>-</v>
      </c>
      <c r="H69" s="98" t="str">
        <f>VLOOKUP($B69,'[4]GRAF - SEMESTRAL'!$S$3:$AE$82,H$2,0)</f>
        <v>-</v>
      </c>
      <c r="I69" s="98" t="str">
        <f>VLOOKUP($B69,'[4]GRAF - SEMESTRAL'!$S$3:$AE$82,I$2,0)</f>
        <v>-</v>
      </c>
      <c r="J69" s="98" t="str">
        <f>VLOOKUP($B69,'[4]GRAF - SEMESTRAL'!$S$3:$AE$82,J$2,0)</f>
        <v>-</v>
      </c>
      <c r="K69" s="98" t="str">
        <f>VLOOKUP($B69,'[4]GRAF - SEMESTRAL'!$S$3:$AE$82,K$2,0)</f>
        <v>-</v>
      </c>
      <c r="L69" s="98" t="str">
        <f>VLOOKUP($B69,'[4]GRAF - SEMESTRAL'!$S$3:$AE$82,L$2,0)</f>
        <v>-</v>
      </c>
      <c r="M69" s="98" t="str">
        <f>VLOOKUP($B69,'[4]GRAF - SEMESTRAL'!$S$3:$AE$82,M$2,0)</f>
        <v>-</v>
      </c>
      <c r="N69" s="100" t="str">
        <f>VLOOKUP($B69,'[4]GRAF - SEMESTRAL'!$S$3:$AE$82,N$2,0)</f>
        <v>-</v>
      </c>
      <c r="O69" s="91"/>
    </row>
    <row r="70" spans="1:15" ht="15">
      <c r="A70" s="95" t="str">
        <f t="shared" si="0"/>
        <v/>
      </c>
      <c r="B70" s="95" t="str">
        <f>'[4]GRAF - SEMESTRAL'!S68</f>
        <v>2033 2º Sem</v>
      </c>
      <c r="C70" s="95" t="str">
        <f>VLOOKUP($B70,'[4]GRAF - SEMESTRAL'!$S$3:$AE$82,C$2,0)</f>
        <v>-</v>
      </c>
      <c r="D70" s="95" t="str">
        <f>VLOOKUP($B70,'[4]GRAF - SEMESTRAL'!$S$3:$AE$82,D$2,0)</f>
        <v>-</v>
      </c>
      <c r="E70" s="95" t="str">
        <f>VLOOKUP($B70,'[4]GRAF - SEMESTRAL'!$S$3:$AE$82,E$2,0)</f>
        <v>-</v>
      </c>
      <c r="F70" s="96" t="str">
        <f>VLOOKUP($B70,'[4]GRAF - SEMESTRAL'!$S$3:$AE$82,F$2,0)</f>
        <v>-</v>
      </c>
      <c r="G70" s="95" t="str">
        <f>VLOOKUP($B70,'[4]GRAF - SEMESTRAL'!$S$3:$AE$82,G$2,0)</f>
        <v>-</v>
      </c>
      <c r="H70" s="95" t="str">
        <f>VLOOKUP($B70,'[4]GRAF - SEMESTRAL'!$S$3:$AE$82,H$2,0)</f>
        <v>-</v>
      </c>
      <c r="I70" s="95" t="str">
        <f>VLOOKUP($B70,'[4]GRAF - SEMESTRAL'!$S$3:$AE$82,I$2,0)</f>
        <v>-</v>
      </c>
      <c r="J70" s="95" t="str">
        <f>VLOOKUP($B70,'[4]GRAF - SEMESTRAL'!$S$3:$AE$82,J$2,0)</f>
        <v>-</v>
      </c>
      <c r="K70" s="95" t="str">
        <f>VLOOKUP($B70,'[4]GRAF - SEMESTRAL'!$S$3:$AE$82,K$2,0)</f>
        <v>-</v>
      </c>
      <c r="L70" s="95" t="str">
        <f>VLOOKUP($B70,'[4]GRAF - SEMESTRAL'!$S$3:$AE$82,L$2,0)</f>
        <v>-</v>
      </c>
      <c r="M70" s="95" t="str">
        <f>VLOOKUP($B70,'[4]GRAF - SEMESTRAL'!$S$3:$AE$82,M$2,0)</f>
        <v>-</v>
      </c>
      <c r="N70" s="97" t="str">
        <f>VLOOKUP($B70,'[4]GRAF - SEMESTRAL'!$S$3:$AE$82,N$2,0)</f>
        <v>-</v>
      </c>
      <c r="O70" s="91"/>
    </row>
    <row r="71" spans="1:15" ht="15">
      <c r="A71" s="98" t="str">
        <f t="shared" si="0"/>
        <v/>
      </c>
      <c r="B71" s="98" t="str">
        <f>'[4]GRAF - SEMESTRAL'!S69</f>
        <v>2034 1º Sem</v>
      </c>
      <c r="C71" s="98" t="str">
        <f>VLOOKUP($B71,'[4]GRAF - SEMESTRAL'!$S$3:$AE$82,C$2,0)</f>
        <v>-</v>
      </c>
      <c r="D71" s="98" t="str">
        <f>VLOOKUP($B71,'[4]GRAF - SEMESTRAL'!$S$3:$AE$82,D$2,0)</f>
        <v>-</v>
      </c>
      <c r="E71" s="98" t="str">
        <f>VLOOKUP($B71,'[4]GRAF - SEMESTRAL'!$S$3:$AE$82,E$2,0)</f>
        <v>-</v>
      </c>
      <c r="F71" s="99" t="str">
        <f>VLOOKUP($B71,'[4]GRAF - SEMESTRAL'!$S$3:$AE$82,F$2,0)</f>
        <v>-</v>
      </c>
      <c r="G71" s="98" t="str">
        <f>VLOOKUP($B71,'[4]GRAF - SEMESTRAL'!$S$3:$AE$82,G$2,0)</f>
        <v>-</v>
      </c>
      <c r="H71" s="98" t="str">
        <f>VLOOKUP($B71,'[4]GRAF - SEMESTRAL'!$S$3:$AE$82,H$2,0)</f>
        <v>-</v>
      </c>
      <c r="I71" s="98" t="str">
        <f>VLOOKUP($B71,'[4]GRAF - SEMESTRAL'!$S$3:$AE$82,I$2,0)</f>
        <v>-</v>
      </c>
      <c r="J71" s="98" t="str">
        <f>VLOOKUP($B71,'[4]GRAF - SEMESTRAL'!$S$3:$AE$82,J$2,0)</f>
        <v>-</v>
      </c>
      <c r="K71" s="98" t="str">
        <f>VLOOKUP($B71,'[4]GRAF - SEMESTRAL'!$S$3:$AE$82,K$2,0)</f>
        <v>-</v>
      </c>
      <c r="L71" s="98" t="str">
        <f>VLOOKUP($B71,'[4]GRAF - SEMESTRAL'!$S$3:$AE$82,L$2,0)</f>
        <v>-</v>
      </c>
      <c r="M71" s="98" t="str">
        <f>VLOOKUP($B71,'[4]GRAF - SEMESTRAL'!$S$3:$AE$82,M$2,0)</f>
        <v>-</v>
      </c>
      <c r="N71" s="100" t="str">
        <f>VLOOKUP($B71,'[4]GRAF - SEMESTRAL'!$S$3:$AE$82,N$2,0)</f>
        <v>-</v>
      </c>
      <c r="O71" s="91"/>
    </row>
    <row r="72" spans="1:15" ht="15">
      <c r="A72" s="95" t="str">
        <f t="shared" si="0"/>
        <v/>
      </c>
      <c r="B72" s="95" t="str">
        <f>'[4]GRAF - SEMESTRAL'!S70</f>
        <v>2034 2º Sem</v>
      </c>
      <c r="C72" s="95" t="str">
        <f>VLOOKUP($B72,'[4]GRAF - SEMESTRAL'!$S$3:$AE$82,C$2,0)</f>
        <v>-</v>
      </c>
      <c r="D72" s="95" t="str">
        <f>VLOOKUP($B72,'[4]GRAF - SEMESTRAL'!$S$3:$AE$82,D$2,0)</f>
        <v>-</v>
      </c>
      <c r="E72" s="95" t="str">
        <f>VLOOKUP($B72,'[4]GRAF - SEMESTRAL'!$S$3:$AE$82,E$2,0)</f>
        <v>-</v>
      </c>
      <c r="F72" s="96" t="str">
        <f>VLOOKUP($B72,'[4]GRAF - SEMESTRAL'!$S$3:$AE$82,F$2,0)</f>
        <v>-</v>
      </c>
      <c r="G72" s="95" t="str">
        <f>VLOOKUP($B72,'[4]GRAF - SEMESTRAL'!$S$3:$AE$82,G$2,0)</f>
        <v>-</v>
      </c>
      <c r="H72" s="95" t="str">
        <f>VLOOKUP($B72,'[4]GRAF - SEMESTRAL'!$S$3:$AE$82,H$2,0)</f>
        <v>-</v>
      </c>
      <c r="I72" s="95" t="str">
        <f>VLOOKUP($B72,'[4]GRAF - SEMESTRAL'!$S$3:$AE$82,I$2,0)</f>
        <v>-</v>
      </c>
      <c r="J72" s="95" t="str">
        <f>VLOOKUP($B72,'[4]GRAF - SEMESTRAL'!$S$3:$AE$82,J$2,0)</f>
        <v>-</v>
      </c>
      <c r="K72" s="95" t="str">
        <f>VLOOKUP($B72,'[4]GRAF - SEMESTRAL'!$S$3:$AE$82,K$2,0)</f>
        <v>-</v>
      </c>
      <c r="L72" s="95" t="str">
        <f>VLOOKUP($B72,'[4]GRAF - SEMESTRAL'!$S$3:$AE$82,L$2,0)</f>
        <v>-</v>
      </c>
      <c r="M72" s="95" t="str">
        <f>VLOOKUP($B72,'[4]GRAF - SEMESTRAL'!$S$3:$AE$82,M$2,0)</f>
        <v>-</v>
      </c>
      <c r="N72" s="97" t="str">
        <f>VLOOKUP($B72,'[4]GRAF - SEMESTRAL'!$S$3:$AE$82,N$2,0)</f>
        <v>-</v>
      </c>
      <c r="O72" s="91"/>
    </row>
    <row r="73" spans="1:15" ht="15">
      <c r="A73" s="98" t="str">
        <f t="shared" si="0"/>
        <v/>
      </c>
      <c r="B73" s="98" t="str">
        <f>'[4]GRAF - SEMESTRAL'!S71</f>
        <v>2035 1º Sem</v>
      </c>
      <c r="C73" s="98" t="str">
        <f>VLOOKUP($B73,'[4]GRAF - SEMESTRAL'!$S$3:$AE$82,C$2,0)</f>
        <v>-</v>
      </c>
      <c r="D73" s="98" t="str">
        <f>VLOOKUP($B73,'[4]GRAF - SEMESTRAL'!$S$3:$AE$82,D$2,0)</f>
        <v>-</v>
      </c>
      <c r="E73" s="98" t="str">
        <f>VLOOKUP($B73,'[4]GRAF - SEMESTRAL'!$S$3:$AE$82,E$2,0)</f>
        <v>-</v>
      </c>
      <c r="F73" s="99" t="str">
        <f>VLOOKUP($B73,'[4]GRAF - SEMESTRAL'!$S$3:$AE$82,F$2,0)</f>
        <v>-</v>
      </c>
      <c r="G73" s="98" t="str">
        <f>VLOOKUP($B73,'[4]GRAF - SEMESTRAL'!$S$3:$AE$82,G$2,0)</f>
        <v>-</v>
      </c>
      <c r="H73" s="98" t="str">
        <f>VLOOKUP($B73,'[4]GRAF - SEMESTRAL'!$S$3:$AE$82,H$2,0)</f>
        <v>-</v>
      </c>
      <c r="I73" s="98" t="str">
        <f>VLOOKUP($B73,'[4]GRAF - SEMESTRAL'!$S$3:$AE$82,I$2,0)</f>
        <v>-</v>
      </c>
      <c r="J73" s="98" t="str">
        <f>VLOOKUP($B73,'[4]GRAF - SEMESTRAL'!$S$3:$AE$82,J$2,0)</f>
        <v>-</v>
      </c>
      <c r="K73" s="98" t="str">
        <f>VLOOKUP($B73,'[4]GRAF - SEMESTRAL'!$S$3:$AE$82,K$2,0)</f>
        <v>-</v>
      </c>
      <c r="L73" s="98" t="str">
        <f>VLOOKUP($B73,'[4]GRAF - SEMESTRAL'!$S$3:$AE$82,L$2,0)</f>
        <v>-</v>
      </c>
      <c r="M73" s="98" t="str">
        <f>VLOOKUP($B73,'[4]GRAF - SEMESTRAL'!$S$3:$AE$82,M$2,0)</f>
        <v>-</v>
      </c>
      <c r="N73" s="100" t="str">
        <f>VLOOKUP($B73,'[4]GRAF - SEMESTRAL'!$S$3:$AE$82,N$2,0)</f>
        <v>-</v>
      </c>
      <c r="O73" s="91"/>
    </row>
    <row r="74" spans="1:15" ht="15">
      <c r="A74" s="95" t="str">
        <f t="shared" si="0"/>
        <v/>
      </c>
      <c r="B74" s="95" t="str">
        <f>'[4]GRAF - SEMESTRAL'!S72</f>
        <v>2035 2º Sem</v>
      </c>
      <c r="C74" s="95" t="str">
        <f>VLOOKUP($B74,'[4]GRAF - SEMESTRAL'!$S$3:$AE$82,C$2,0)</f>
        <v>-</v>
      </c>
      <c r="D74" s="95" t="str">
        <f>VLOOKUP($B74,'[4]GRAF - SEMESTRAL'!$S$3:$AE$82,D$2,0)</f>
        <v>-</v>
      </c>
      <c r="E74" s="95" t="str">
        <f>VLOOKUP($B74,'[4]GRAF - SEMESTRAL'!$S$3:$AE$82,E$2,0)</f>
        <v>-</v>
      </c>
      <c r="F74" s="96" t="str">
        <f>VLOOKUP($B74,'[4]GRAF - SEMESTRAL'!$S$3:$AE$82,F$2,0)</f>
        <v>-</v>
      </c>
      <c r="G74" s="95" t="str">
        <f>VLOOKUP($B74,'[4]GRAF - SEMESTRAL'!$S$3:$AE$82,G$2,0)</f>
        <v>-</v>
      </c>
      <c r="H74" s="95" t="str">
        <f>VLOOKUP($B74,'[4]GRAF - SEMESTRAL'!$S$3:$AE$82,H$2,0)</f>
        <v>-</v>
      </c>
      <c r="I74" s="95" t="str">
        <f>VLOOKUP($B74,'[4]GRAF - SEMESTRAL'!$S$3:$AE$82,I$2,0)</f>
        <v>-</v>
      </c>
      <c r="J74" s="95" t="str">
        <f>VLOOKUP($B74,'[4]GRAF - SEMESTRAL'!$S$3:$AE$82,J$2,0)</f>
        <v>-</v>
      </c>
      <c r="K74" s="95" t="str">
        <f>VLOOKUP($B74,'[4]GRAF - SEMESTRAL'!$S$3:$AE$82,K$2,0)</f>
        <v>-</v>
      </c>
      <c r="L74" s="95" t="str">
        <f>VLOOKUP($B74,'[4]GRAF - SEMESTRAL'!$S$3:$AE$82,L$2,0)</f>
        <v>-</v>
      </c>
      <c r="M74" s="95" t="str">
        <f>VLOOKUP($B74,'[4]GRAF - SEMESTRAL'!$S$3:$AE$82,M$2,0)</f>
        <v>-</v>
      </c>
      <c r="N74" s="97" t="str">
        <f>VLOOKUP($B74,'[4]GRAF - SEMESTRAL'!$S$3:$AE$82,N$2,0)</f>
        <v>-</v>
      </c>
      <c r="O74" s="91"/>
    </row>
    <row r="75" spans="1:15" ht="15">
      <c r="A75" s="98" t="str">
        <f t="shared" si="0"/>
        <v/>
      </c>
      <c r="B75" s="98" t="str">
        <f>'[4]GRAF - SEMESTRAL'!S73</f>
        <v>2036 1º Sem</v>
      </c>
      <c r="C75" s="98" t="str">
        <f>VLOOKUP($B75,'[4]GRAF - SEMESTRAL'!$S$3:$AE$82,C$2,0)</f>
        <v>-</v>
      </c>
      <c r="D75" s="98" t="str">
        <f>VLOOKUP($B75,'[4]GRAF - SEMESTRAL'!$S$3:$AE$82,D$2,0)</f>
        <v>-</v>
      </c>
      <c r="E75" s="98" t="str">
        <f>VLOOKUP($B75,'[4]GRAF - SEMESTRAL'!$S$3:$AE$82,E$2,0)</f>
        <v>-</v>
      </c>
      <c r="F75" s="99" t="str">
        <f>VLOOKUP($B75,'[4]GRAF - SEMESTRAL'!$S$3:$AE$82,F$2,0)</f>
        <v>-</v>
      </c>
      <c r="G75" s="98" t="str">
        <f>VLOOKUP($B75,'[4]GRAF - SEMESTRAL'!$S$3:$AE$82,G$2,0)</f>
        <v>-</v>
      </c>
      <c r="H75" s="98" t="str">
        <f>VLOOKUP($B75,'[4]GRAF - SEMESTRAL'!$S$3:$AE$82,H$2,0)</f>
        <v>-</v>
      </c>
      <c r="I75" s="98" t="str">
        <f>VLOOKUP($B75,'[4]GRAF - SEMESTRAL'!$S$3:$AE$82,I$2,0)</f>
        <v>-</v>
      </c>
      <c r="J75" s="98" t="str">
        <f>VLOOKUP($B75,'[4]GRAF - SEMESTRAL'!$S$3:$AE$82,J$2,0)</f>
        <v>-</v>
      </c>
      <c r="K75" s="98" t="str">
        <f>VLOOKUP($B75,'[4]GRAF - SEMESTRAL'!$S$3:$AE$82,K$2,0)</f>
        <v>-</v>
      </c>
      <c r="L75" s="98" t="str">
        <f>VLOOKUP($B75,'[4]GRAF - SEMESTRAL'!$S$3:$AE$82,L$2,0)</f>
        <v>-</v>
      </c>
      <c r="M75" s="98" t="str">
        <f>VLOOKUP($B75,'[4]GRAF - SEMESTRAL'!$S$3:$AE$82,M$2,0)</f>
        <v>-</v>
      </c>
      <c r="N75" s="100" t="str">
        <f>VLOOKUP($B75,'[4]GRAF - SEMESTRAL'!$S$3:$AE$82,N$2,0)</f>
        <v>-</v>
      </c>
      <c r="O75" s="91"/>
    </row>
    <row r="76" spans="1:15" ht="15">
      <c r="A76" s="95" t="str">
        <f t="shared" si="0"/>
        <v/>
      </c>
      <c r="B76" s="95" t="str">
        <f>'[4]GRAF - SEMESTRAL'!S74</f>
        <v>2036 2º Sem</v>
      </c>
      <c r="C76" s="95" t="str">
        <f>VLOOKUP($B76,'[4]GRAF - SEMESTRAL'!$S$3:$AE$82,C$2,0)</f>
        <v>-</v>
      </c>
      <c r="D76" s="95" t="str">
        <f>VLOOKUP($B76,'[4]GRAF - SEMESTRAL'!$S$3:$AE$82,D$2,0)</f>
        <v>-</v>
      </c>
      <c r="E76" s="95" t="str">
        <f>VLOOKUP($B76,'[4]GRAF - SEMESTRAL'!$S$3:$AE$82,E$2,0)</f>
        <v>-</v>
      </c>
      <c r="F76" s="96" t="str">
        <f>VLOOKUP($B76,'[4]GRAF - SEMESTRAL'!$S$3:$AE$82,F$2,0)</f>
        <v>-</v>
      </c>
      <c r="G76" s="95" t="str">
        <f>VLOOKUP($B76,'[4]GRAF - SEMESTRAL'!$S$3:$AE$82,G$2,0)</f>
        <v>-</v>
      </c>
      <c r="H76" s="95" t="str">
        <f>VLOOKUP($B76,'[4]GRAF - SEMESTRAL'!$S$3:$AE$82,H$2,0)</f>
        <v>-</v>
      </c>
      <c r="I76" s="95" t="str">
        <f>VLOOKUP($B76,'[4]GRAF - SEMESTRAL'!$S$3:$AE$82,I$2,0)</f>
        <v>-</v>
      </c>
      <c r="J76" s="95" t="str">
        <f>VLOOKUP($B76,'[4]GRAF - SEMESTRAL'!$S$3:$AE$82,J$2,0)</f>
        <v>-</v>
      </c>
      <c r="K76" s="95" t="str">
        <f>VLOOKUP($B76,'[4]GRAF - SEMESTRAL'!$S$3:$AE$82,K$2,0)</f>
        <v>-</v>
      </c>
      <c r="L76" s="95" t="str">
        <f>VLOOKUP($B76,'[4]GRAF - SEMESTRAL'!$S$3:$AE$82,L$2,0)</f>
        <v>-</v>
      </c>
      <c r="M76" s="95" t="str">
        <f>VLOOKUP($B76,'[4]GRAF - SEMESTRAL'!$S$3:$AE$82,M$2,0)</f>
        <v>-</v>
      </c>
      <c r="N76" s="97" t="str">
        <f>VLOOKUP($B76,'[4]GRAF - SEMESTRAL'!$S$3:$AE$82,N$2,0)</f>
        <v>-</v>
      </c>
      <c r="O76" s="91"/>
    </row>
    <row r="77" spans="1:15" ht="15">
      <c r="A77" s="98" t="str">
        <f t="shared" si="0"/>
        <v/>
      </c>
      <c r="B77" s="98" t="str">
        <f>'[4]GRAF - SEMESTRAL'!S75</f>
        <v>2037 1º Sem</v>
      </c>
      <c r="C77" s="98" t="str">
        <f>VLOOKUP($B77,'[4]GRAF - SEMESTRAL'!$S$3:$AE$82,C$2,0)</f>
        <v>-</v>
      </c>
      <c r="D77" s="98" t="str">
        <f>VLOOKUP($B77,'[4]GRAF - SEMESTRAL'!$S$3:$AE$82,D$2,0)</f>
        <v>-</v>
      </c>
      <c r="E77" s="98" t="str">
        <f>VLOOKUP($B77,'[4]GRAF - SEMESTRAL'!$S$3:$AE$82,E$2,0)</f>
        <v>-</v>
      </c>
      <c r="F77" s="99" t="str">
        <f>VLOOKUP($B77,'[4]GRAF - SEMESTRAL'!$S$3:$AE$82,F$2,0)</f>
        <v>-</v>
      </c>
      <c r="G77" s="98" t="str">
        <f>VLOOKUP($B77,'[4]GRAF - SEMESTRAL'!$S$3:$AE$82,G$2,0)</f>
        <v>-</v>
      </c>
      <c r="H77" s="98" t="str">
        <f>VLOOKUP($B77,'[4]GRAF - SEMESTRAL'!$S$3:$AE$82,H$2,0)</f>
        <v>-</v>
      </c>
      <c r="I77" s="98" t="str">
        <f>VLOOKUP($B77,'[4]GRAF - SEMESTRAL'!$S$3:$AE$82,I$2,0)</f>
        <v>-</v>
      </c>
      <c r="J77" s="98" t="str">
        <f>VLOOKUP($B77,'[4]GRAF - SEMESTRAL'!$S$3:$AE$82,J$2,0)</f>
        <v>-</v>
      </c>
      <c r="K77" s="98" t="str">
        <f>VLOOKUP($B77,'[4]GRAF - SEMESTRAL'!$S$3:$AE$82,K$2,0)</f>
        <v>-</v>
      </c>
      <c r="L77" s="98" t="str">
        <f>VLOOKUP($B77,'[4]GRAF - SEMESTRAL'!$S$3:$AE$82,L$2,0)</f>
        <v>-</v>
      </c>
      <c r="M77" s="98" t="str">
        <f>VLOOKUP($B77,'[4]GRAF - SEMESTRAL'!$S$3:$AE$82,M$2,0)</f>
        <v>-</v>
      </c>
      <c r="N77" s="100" t="str">
        <f>VLOOKUP($B77,'[4]GRAF - SEMESTRAL'!$S$3:$AE$82,N$2,0)</f>
        <v>-</v>
      </c>
      <c r="O77" s="91"/>
    </row>
    <row r="78" spans="1:15" ht="15">
      <c r="A78" s="95" t="str">
        <f t="shared" si="0"/>
        <v/>
      </c>
      <c r="B78" s="95" t="str">
        <f>'[4]GRAF - SEMESTRAL'!S76</f>
        <v>2037 2º Sem</v>
      </c>
      <c r="C78" s="95" t="str">
        <f>VLOOKUP($B78,'[4]GRAF - SEMESTRAL'!$S$3:$AE$82,C$2,0)</f>
        <v>-</v>
      </c>
      <c r="D78" s="95" t="str">
        <f>VLOOKUP($B78,'[4]GRAF - SEMESTRAL'!$S$3:$AE$82,D$2,0)</f>
        <v>-</v>
      </c>
      <c r="E78" s="95" t="str">
        <f>VLOOKUP($B78,'[4]GRAF - SEMESTRAL'!$S$3:$AE$82,E$2,0)</f>
        <v>-</v>
      </c>
      <c r="F78" s="96" t="str">
        <f>VLOOKUP($B78,'[4]GRAF - SEMESTRAL'!$S$3:$AE$82,F$2,0)</f>
        <v>-</v>
      </c>
      <c r="G78" s="95" t="str">
        <f>VLOOKUP($B78,'[4]GRAF - SEMESTRAL'!$S$3:$AE$82,G$2,0)</f>
        <v>-</v>
      </c>
      <c r="H78" s="95" t="str">
        <f>VLOOKUP($B78,'[4]GRAF - SEMESTRAL'!$S$3:$AE$82,H$2,0)</f>
        <v>-</v>
      </c>
      <c r="I78" s="95" t="str">
        <f>VLOOKUP($B78,'[4]GRAF - SEMESTRAL'!$S$3:$AE$82,I$2,0)</f>
        <v>-</v>
      </c>
      <c r="J78" s="95" t="str">
        <f>VLOOKUP($B78,'[4]GRAF - SEMESTRAL'!$S$3:$AE$82,J$2,0)</f>
        <v>-</v>
      </c>
      <c r="K78" s="95" t="str">
        <f>VLOOKUP($B78,'[4]GRAF - SEMESTRAL'!$S$3:$AE$82,K$2,0)</f>
        <v>-</v>
      </c>
      <c r="L78" s="95" t="str">
        <f>VLOOKUP($B78,'[4]GRAF - SEMESTRAL'!$S$3:$AE$82,L$2,0)</f>
        <v>-</v>
      </c>
      <c r="M78" s="95" t="str">
        <f>VLOOKUP($B78,'[4]GRAF - SEMESTRAL'!$S$3:$AE$82,M$2,0)</f>
        <v>-</v>
      </c>
      <c r="N78" s="97" t="str">
        <f>VLOOKUP($B78,'[4]GRAF - SEMESTRAL'!$S$3:$AE$82,N$2,0)</f>
        <v>-</v>
      </c>
      <c r="O78" s="91"/>
    </row>
    <row r="79" spans="1:15" ht="15">
      <c r="A79" s="98" t="str">
        <f t="shared" si="0"/>
        <v/>
      </c>
      <c r="B79" s="98" t="str">
        <f>'[4]GRAF - SEMESTRAL'!S77</f>
        <v>2038 1º Sem</v>
      </c>
      <c r="C79" s="98" t="str">
        <f>VLOOKUP($B79,'[4]GRAF - SEMESTRAL'!$S$3:$AE$82,C$2,0)</f>
        <v>-</v>
      </c>
      <c r="D79" s="98" t="str">
        <f>VLOOKUP($B79,'[4]GRAF - SEMESTRAL'!$S$3:$AE$82,D$2,0)</f>
        <v>-</v>
      </c>
      <c r="E79" s="98" t="str">
        <f>VLOOKUP($B79,'[4]GRAF - SEMESTRAL'!$S$3:$AE$82,E$2,0)</f>
        <v>-</v>
      </c>
      <c r="F79" s="99" t="str">
        <f>VLOOKUP($B79,'[4]GRAF - SEMESTRAL'!$S$3:$AE$82,F$2,0)</f>
        <v>-</v>
      </c>
      <c r="G79" s="98" t="str">
        <f>VLOOKUP($B79,'[4]GRAF - SEMESTRAL'!$S$3:$AE$82,G$2,0)</f>
        <v>-</v>
      </c>
      <c r="H79" s="98" t="str">
        <f>VLOOKUP($B79,'[4]GRAF - SEMESTRAL'!$S$3:$AE$82,H$2,0)</f>
        <v>-</v>
      </c>
      <c r="I79" s="98" t="str">
        <f>VLOOKUP($B79,'[4]GRAF - SEMESTRAL'!$S$3:$AE$82,I$2,0)</f>
        <v>-</v>
      </c>
      <c r="J79" s="98" t="str">
        <f>VLOOKUP($B79,'[4]GRAF - SEMESTRAL'!$S$3:$AE$82,J$2,0)</f>
        <v>-</v>
      </c>
      <c r="K79" s="98" t="str">
        <f>VLOOKUP($B79,'[4]GRAF - SEMESTRAL'!$S$3:$AE$82,K$2,0)</f>
        <v>-</v>
      </c>
      <c r="L79" s="98" t="str">
        <f>VLOOKUP($B79,'[4]GRAF - SEMESTRAL'!$S$3:$AE$82,L$2,0)</f>
        <v>-</v>
      </c>
      <c r="M79" s="98" t="str">
        <f>VLOOKUP($B79,'[4]GRAF - SEMESTRAL'!$S$3:$AE$82,M$2,0)</f>
        <v>-</v>
      </c>
      <c r="N79" s="100" t="str">
        <f>VLOOKUP($B79,'[4]GRAF - SEMESTRAL'!$S$3:$AE$82,N$2,0)</f>
        <v>-</v>
      </c>
      <c r="O79" s="91"/>
    </row>
    <row r="80" spans="1:15" ht="15">
      <c r="A80" s="95" t="str">
        <f t="shared" si="0"/>
        <v/>
      </c>
      <c r="B80" s="95" t="str">
        <f>'[4]GRAF - SEMESTRAL'!S78</f>
        <v>2038 2º Sem</v>
      </c>
      <c r="C80" s="95" t="str">
        <f>VLOOKUP($B80,'[4]GRAF - SEMESTRAL'!$S$3:$AE$82,C$2,0)</f>
        <v>-</v>
      </c>
      <c r="D80" s="95" t="str">
        <f>VLOOKUP($B80,'[4]GRAF - SEMESTRAL'!$S$3:$AE$82,D$2,0)</f>
        <v>-</v>
      </c>
      <c r="E80" s="95" t="str">
        <f>VLOOKUP($B80,'[4]GRAF - SEMESTRAL'!$S$3:$AE$82,E$2,0)</f>
        <v>-</v>
      </c>
      <c r="F80" s="96" t="str">
        <f>VLOOKUP($B80,'[4]GRAF - SEMESTRAL'!$S$3:$AE$82,F$2,0)</f>
        <v>-</v>
      </c>
      <c r="G80" s="95" t="str">
        <f>VLOOKUP($B80,'[4]GRAF - SEMESTRAL'!$S$3:$AE$82,G$2,0)</f>
        <v>-</v>
      </c>
      <c r="H80" s="95" t="str">
        <f>VLOOKUP($B80,'[4]GRAF - SEMESTRAL'!$S$3:$AE$82,H$2,0)</f>
        <v>-</v>
      </c>
      <c r="I80" s="95" t="str">
        <f>VLOOKUP($B80,'[4]GRAF - SEMESTRAL'!$S$3:$AE$82,I$2,0)</f>
        <v>-</v>
      </c>
      <c r="J80" s="95" t="str">
        <f>VLOOKUP($B80,'[4]GRAF - SEMESTRAL'!$S$3:$AE$82,J$2,0)</f>
        <v>-</v>
      </c>
      <c r="K80" s="95" t="str">
        <f>VLOOKUP($B80,'[4]GRAF - SEMESTRAL'!$S$3:$AE$82,K$2,0)</f>
        <v>-</v>
      </c>
      <c r="L80" s="95" t="str">
        <f>VLOOKUP($B80,'[4]GRAF - SEMESTRAL'!$S$3:$AE$82,L$2,0)</f>
        <v>-</v>
      </c>
      <c r="M80" s="95" t="str">
        <f>VLOOKUP($B80,'[4]GRAF - SEMESTRAL'!$S$3:$AE$82,M$2,0)</f>
        <v>-</v>
      </c>
      <c r="N80" s="97" t="str">
        <f>VLOOKUP($B80,'[4]GRAF - SEMESTRAL'!$S$3:$AE$82,N$2,0)</f>
        <v>-</v>
      </c>
    </row>
    <row r="81" spans="1:14" ht="15">
      <c r="A81" s="98" t="str">
        <f t="shared" si="0"/>
        <v/>
      </c>
      <c r="B81" s="98" t="str">
        <f>'[4]GRAF - SEMESTRAL'!S79</f>
        <v>2039 1º Sem</v>
      </c>
      <c r="C81" s="98" t="str">
        <f>VLOOKUP($B81,'[4]GRAF - SEMESTRAL'!$S$3:$AE$82,C$2,0)</f>
        <v>-</v>
      </c>
      <c r="D81" s="98" t="str">
        <f>VLOOKUP($B81,'[4]GRAF - SEMESTRAL'!$S$3:$AE$82,D$2,0)</f>
        <v>-</v>
      </c>
      <c r="E81" s="98" t="str">
        <f>VLOOKUP($B81,'[4]GRAF - SEMESTRAL'!$S$3:$AE$82,E$2,0)</f>
        <v>-</v>
      </c>
      <c r="F81" s="99" t="str">
        <f>VLOOKUP($B81,'[4]GRAF - SEMESTRAL'!$S$3:$AE$82,F$2,0)</f>
        <v>-</v>
      </c>
      <c r="G81" s="98" t="str">
        <f>VLOOKUP($B81,'[4]GRAF - SEMESTRAL'!$S$3:$AE$82,G$2,0)</f>
        <v>-</v>
      </c>
      <c r="H81" s="98" t="str">
        <f>VLOOKUP($B81,'[4]GRAF - SEMESTRAL'!$S$3:$AE$82,H$2,0)</f>
        <v>-</v>
      </c>
      <c r="I81" s="98" t="str">
        <f>VLOOKUP($B81,'[4]GRAF - SEMESTRAL'!$S$3:$AE$82,I$2,0)</f>
        <v>-</v>
      </c>
      <c r="J81" s="98" t="str">
        <f>VLOOKUP($B81,'[4]GRAF - SEMESTRAL'!$S$3:$AE$82,J$2,0)</f>
        <v>-</v>
      </c>
      <c r="K81" s="98" t="str">
        <f>VLOOKUP($B81,'[4]GRAF - SEMESTRAL'!$S$3:$AE$82,K$2,0)</f>
        <v>-</v>
      </c>
      <c r="L81" s="98" t="str">
        <f>VLOOKUP($B81,'[4]GRAF - SEMESTRAL'!$S$3:$AE$82,L$2,0)</f>
        <v>-</v>
      </c>
      <c r="M81" s="98" t="str">
        <f>VLOOKUP($B81,'[4]GRAF - SEMESTRAL'!$S$3:$AE$82,M$2,0)</f>
        <v>-</v>
      </c>
      <c r="N81" s="100" t="str">
        <f>VLOOKUP($B81,'[4]GRAF - SEMESTRAL'!$S$3:$AE$82,N$2,0)</f>
        <v>-</v>
      </c>
    </row>
    <row r="82" spans="1:14" ht="15">
      <c r="A82" s="95" t="str">
        <f t="shared" si="0"/>
        <v/>
      </c>
      <c r="B82" s="95" t="str">
        <f>'[4]GRAF - SEMESTRAL'!S80</f>
        <v>2039 2º Sem</v>
      </c>
      <c r="C82" s="95" t="str">
        <f>VLOOKUP($B82,'[4]GRAF - SEMESTRAL'!$S$3:$AE$82,C$2,0)</f>
        <v>-</v>
      </c>
      <c r="D82" s="95" t="str">
        <f>VLOOKUP($B82,'[4]GRAF - SEMESTRAL'!$S$3:$AE$82,D$2,0)</f>
        <v>-</v>
      </c>
      <c r="E82" s="95" t="str">
        <f>VLOOKUP($B82,'[4]GRAF - SEMESTRAL'!$S$3:$AE$82,E$2,0)</f>
        <v>-</v>
      </c>
      <c r="F82" s="96" t="str">
        <f>VLOOKUP($B82,'[4]GRAF - SEMESTRAL'!$S$3:$AE$82,F$2,0)</f>
        <v>-</v>
      </c>
      <c r="G82" s="95" t="str">
        <f>VLOOKUP($B82,'[4]GRAF - SEMESTRAL'!$S$3:$AE$82,G$2,0)</f>
        <v>-</v>
      </c>
      <c r="H82" s="95" t="str">
        <f>VLOOKUP($B82,'[4]GRAF - SEMESTRAL'!$S$3:$AE$82,H$2,0)</f>
        <v>-</v>
      </c>
      <c r="I82" s="95" t="str">
        <f>VLOOKUP($B82,'[4]GRAF - SEMESTRAL'!$S$3:$AE$82,I$2,0)</f>
        <v>-</v>
      </c>
      <c r="J82" s="95" t="str">
        <f>VLOOKUP($B82,'[4]GRAF - SEMESTRAL'!$S$3:$AE$82,J$2,0)</f>
        <v>-</v>
      </c>
      <c r="K82" s="95" t="str">
        <f>VLOOKUP($B82,'[4]GRAF - SEMESTRAL'!$S$3:$AE$82,K$2,0)</f>
        <v>-</v>
      </c>
      <c r="L82" s="95" t="str">
        <f>VLOOKUP($B82,'[4]GRAF - SEMESTRAL'!$S$3:$AE$82,L$2,0)</f>
        <v>-</v>
      </c>
      <c r="M82" s="95" t="str">
        <f>VLOOKUP($B82,'[4]GRAF - SEMESTRAL'!$S$3:$AE$82,M$2,0)</f>
        <v>-</v>
      </c>
      <c r="N82" s="97" t="str">
        <f>VLOOKUP($B82,'[4]GRAF - SEMESTRAL'!$S$3:$AE$82,N$2,0)</f>
        <v>-</v>
      </c>
    </row>
    <row r="83" spans="1:14" ht="15">
      <c r="A83" s="98" t="str">
        <f t="shared" si="0"/>
        <v/>
      </c>
      <c r="B83" s="98" t="str">
        <f>'[4]GRAF - SEMESTRAL'!S81</f>
        <v>2040 1º Sem</v>
      </c>
      <c r="C83" s="98" t="str">
        <f>VLOOKUP($B83,'[4]GRAF - SEMESTRAL'!$S$3:$AE$82,C$2,0)</f>
        <v>-</v>
      </c>
      <c r="D83" s="98" t="str">
        <f>VLOOKUP($B83,'[4]GRAF - SEMESTRAL'!$S$3:$AE$82,D$2,0)</f>
        <v>-</v>
      </c>
      <c r="E83" s="98" t="str">
        <f>VLOOKUP($B83,'[4]GRAF - SEMESTRAL'!$S$3:$AE$82,E$2,0)</f>
        <v>-</v>
      </c>
      <c r="F83" s="99" t="str">
        <f>VLOOKUP($B83,'[4]GRAF - SEMESTRAL'!$S$3:$AE$82,F$2,0)</f>
        <v>-</v>
      </c>
      <c r="G83" s="98" t="str">
        <f>VLOOKUP($B83,'[4]GRAF - SEMESTRAL'!$S$3:$AE$82,G$2,0)</f>
        <v>-</v>
      </c>
      <c r="H83" s="98" t="str">
        <f>VLOOKUP($B83,'[4]GRAF - SEMESTRAL'!$S$3:$AE$82,H$2,0)</f>
        <v>-</v>
      </c>
      <c r="I83" s="98" t="str">
        <f>VLOOKUP($B83,'[4]GRAF - SEMESTRAL'!$S$3:$AE$82,I$2,0)</f>
        <v>-</v>
      </c>
      <c r="J83" s="98" t="str">
        <f>VLOOKUP($B83,'[4]GRAF - SEMESTRAL'!$S$3:$AE$82,J$2,0)</f>
        <v>-</v>
      </c>
      <c r="K83" s="98" t="str">
        <f>VLOOKUP($B83,'[4]GRAF - SEMESTRAL'!$S$3:$AE$82,K$2,0)</f>
        <v>-</v>
      </c>
      <c r="L83" s="98" t="str">
        <f>VLOOKUP($B83,'[4]GRAF - SEMESTRAL'!$S$3:$AE$82,L$2,0)</f>
        <v>-</v>
      </c>
      <c r="M83" s="98" t="str">
        <f>VLOOKUP($B83,'[4]GRAF - SEMESTRAL'!$S$3:$AE$82,M$2,0)</f>
        <v>-</v>
      </c>
      <c r="N83" s="100" t="str">
        <f>VLOOKUP($B83,'[4]GRAF - SEMESTRAL'!$S$3:$AE$82,N$2,0)</f>
        <v>-</v>
      </c>
    </row>
    <row r="84" spans="1:14" ht="15">
      <c r="A84" s="95" t="str">
        <f t="shared" si="0"/>
        <v/>
      </c>
      <c r="B84" s="95" t="str">
        <f>'[4]GRAF - SEMESTRAL'!S82</f>
        <v>2040 2º Sem</v>
      </c>
      <c r="C84" s="95" t="str">
        <f>VLOOKUP($B84,'[4]GRAF - SEMESTRAL'!$S$3:$AE$82,C$2,0)</f>
        <v>-</v>
      </c>
      <c r="D84" s="95" t="str">
        <f>VLOOKUP($B84,'[4]GRAF - SEMESTRAL'!$S$3:$AE$82,D$2,0)</f>
        <v>-</v>
      </c>
      <c r="E84" s="95" t="str">
        <f>VLOOKUP($B84,'[4]GRAF - SEMESTRAL'!$S$3:$AE$82,E$2,0)</f>
        <v>-</v>
      </c>
      <c r="F84" s="96" t="str">
        <f>VLOOKUP($B84,'[4]GRAF - SEMESTRAL'!$S$3:$AE$82,F$2,0)</f>
        <v>-</v>
      </c>
      <c r="G84" s="95" t="str">
        <f>VLOOKUP($B84,'[4]GRAF - SEMESTRAL'!$S$3:$AE$82,G$2,0)</f>
        <v>-</v>
      </c>
      <c r="H84" s="95" t="str">
        <f>VLOOKUP($B84,'[4]GRAF - SEMESTRAL'!$S$3:$AE$82,H$2,0)</f>
        <v>-</v>
      </c>
      <c r="I84" s="95" t="str">
        <f>VLOOKUP($B84,'[4]GRAF - SEMESTRAL'!$S$3:$AE$82,I$2,0)</f>
        <v>-</v>
      </c>
      <c r="J84" s="95" t="str">
        <f>VLOOKUP($B84,'[4]GRAF - SEMESTRAL'!$S$3:$AE$82,J$2,0)</f>
        <v>-</v>
      </c>
      <c r="K84" s="95" t="str">
        <f>VLOOKUP($B84,'[4]GRAF - SEMESTRAL'!$S$3:$AE$82,K$2,0)</f>
        <v>-</v>
      </c>
      <c r="L84" s="95" t="str">
        <f>VLOOKUP($B84,'[4]GRAF - SEMESTRAL'!$S$3:$AE$82,L$2,0)</f>
        <v>-</v>
      </c>
      <c r="M84" s="95" t="str">
        <f>VLOOKUP($B84,'[4]GRAF - SEMESTRAL'!$S$3:$AE$82,M$2,0)</f>
        <v>-</v>
      </c>
      <c r="N84" s="97" t="str">
        <f>VLOOKUP($B84,'[4]GRAF - SEMESTRAL'!$S$3:$AE$82,N$2,0)</f>
        <v>-</v>
      </c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F76E3-F605-4106-BB3D-662EEF517150}"/>
</file>

<file path=customXml/itemProps2.xml><?xml version="1.0" encoding="utf-8"?>
<ds:datastoreItem xmlns:ds="http://schemas.openxmlformats.org/officeDocument/2006/customXml" ds:itemID="{B5D9A7D9-D62B-4F28-9977-77C32E5F6015}"/>
</file>

<file path=customXml/itemProps3.xml><?xml version="1.0" encoding="utf-8"?>
<ds:datastoreItem xmlns:ds="http://schemas.openxmlformats.org/officeDocument/2006/customXml" ds:itemID="{8EED3AF5-6590-445B-A3EF-B81727F2F8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12</vt:i4>
      </vt:variant>
    </vt:vector>
  </HeadingPairs>
  <TitlesOfParts>
    <vt:vector size="23" baseType="lpstr">
      <vt:lpstr>CCS</vt:lpstr>
      <vt:lpstr>TAB_1</vt:lpstr>
      <vt:lpstr>TAB_2</vt:lpstr>
      <vt:lpstr>TAB_1_1</vt:lpstr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TAB_1_1!__xlnm.Print_Area</vt:lpstr>
      <vt:lpstr>CCS!Area_de_impressao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  <vt:lpstr>TAB_1!Area_de_impressao</vt:lpstr>
      <vt:lpstr>TAB_1_1!Area_de_impressao</vt:lpstr>
      <vt:lpstr>TAB_2!Area_de_impressao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Cristiano Roberto dos Santos</cp:lastModifiedBy>
  <cp:revision>0</cp:revision>
  <cp:lastPrinted>2020-05-12T02:22:21Z</cp:lastPrinted>
  <dcterms:created xsi:type="dcterms:W3CDTF">2017-11-29T20:07:34Z</dcterms:created>
  <dcterms:modified xsi:type="dcterms:W3CDTF">2023-01-10T11:03:05Z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